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9"/>
  </bookViews>
  <sheets>
    <sheet name="табл1" sheetId="2" r:id="rId1"/>
    <sheet name="свод расходов с 01.07.13 для СК" sheetId="5" state="hidden" r:id="rId2"/>
    <sheet name="табл2" sheetId="6" r:id="rId3"/>
    <sheet name="табл3" sheetId="7" r:id="rId4"/>
    <sheet name="табл4" sheetId="8" r:id="rId5"/>
    <sheet name="табл5" sheetId="9" r:id="rId6"/>
    <sheet name="табл6" sheetId="10" r:id="rId7"/>
    <sheet name="табл7" sheetId="11" r:id="rId8"/>
    <sheet name="табл8" sheetId="12" r:id="rId9"/>
    <sheet name="табл9" sheetId="13" r:id="rId10"/>
  </sheets>
  <externalReferences>
    <externalReference r:id="rId11"/>
    <externalReference r:id="rId12"/>
  </externalReferences>
  <definedNames>
    <definedName name="_xlnm.Print_Area" localSheetId="6">табл6!$A$1:$M$23</definedName>
  </definedNames>
  <calcPr calcId="144525"/>
</workbook>
</file>

<file path=xl/calcChain.xml><?xml version="1.0" encoding="utf-8"?>
<calcChain xmlns="http://schemas.openxmlformats.org/spreadsheetml/2006/main">
  <c r="G42" i="12" l="1"/>
  <c r="G41" i="12"/>
  <c r="G40" i="12"/>
  <c r="G38" i="12"/>
  <c r="G37" i="12"/>
  <c r="G36" i="12"/>
  <c r="G34" i="12"/>
  <c r="G33" i="12"/>
  <c r="G32" i="12"/>
  <c r="G30" i="12"/>
  <c r="G29" i="12"/>
  <c r="G28" i="12"/>
  <c r="G26" i="12"/>
  <c r="G25" i="12"/>
  <c r="G24" i="12"/>
  <c r="G22" i="12"/>
  <c r="G21" i="12"/>
  <c r="G20" i="12"/>
  <c r="G18" i="12"/>
  <c r="G17" i="12"/>
  <c r="G16" i="12"/>
  <c r="G15" i="12"/>
  <c r="G14" i="12"/>
  <c r="G13" i="12"/>
  <c r="G33" i="8" l="1"/>
  <c r="G32" i="8"/>
  <c r="G31" i="8"/>
  <c r="G30" i="8"/>
  <c r="G29" i="8"/>
  <c r="G28" i="8"/>
  <c r="G27" i="8"/>
  <c r="G26" i="8"/>
  <c r="G18" i="8"/>
  <c r="G17" i="8"/>
  <c r="G16" i="8"/>
  <c r="G15" i="8"/>
  <c r="G14" i="8"/>
  <c r="G13" i="8"/>
  <c r="G12" i="8"/>
  <c r="H20" i="7"/>
  <c r="H19" i="7"/>
  <c r="H18" i="7"/>
  <c r="H17" i="7"/>
  <c r="H16" i="7"/>
  <c r="H15" i="7"/>
  <c r="H14" i="7"/>
  <c r="F24" i="6" l="1"/>
  <c r="E24" i="6"/>
  <c r="D24" i="6"/>
  <c r="C24" i="6"/>
  <c r="C295" i="5" l="1"/>
  <c r="C294" i="5"/>
  <c r="C293" i="5"/>
  <c r="C292" i="5"/>
  <c r="C291" i="5"/>
  <c r="C290" i="5"/>
  <c r="C289" i="5"/>
  <c r="C288" i="5"/>
  <c r="C287" i="5"/>
  <c r="L264" i="5"/>
  <c r="K264" i="5"/>
  <c r="I264" i="5"/>
  <c r="H264" i="5"/>
  <c r="F264" i="5"/>
  <c r="E264" i="5"/>
  <c r="D264" i="5"/>
  <c r="C264" i="5"/>
  <c r="L263" i="5"/>
  <c r="K263" i="5"/>
  <c r="I263" i="5"/>
  <c r="H263" i="5"/>
  <c r="F263" i="5"/>
  <c r="E263" i="5"/>
  <c r="D263" i="5"/>
  <c r="C263" i="5"/>
  <c r="L262" i="5"/>
  <c r="K262" i="5"/>
  <c r="I262" i="5"/>
  <c r="H262" i="5"/>
  <c r="F262" i="5"/>
  <c r="E262" i="5"/>
  <c r="D262" i="5"/>
  <c r="C262" i="5"/>
  <c r="L261" i="5"/>
  <c r="K261" i="5"/>
  <c r="I261" i="5"/>
  <c r="H261" i="5"/>
  <c r="F261" i="5"/>
  <c r="E261" i="5"/>
  <c r="D261" i="5"/>
  <c r="C261" i="5"/>
  <c r="L258" i="5"/>
  <c r="K258" i="5"/>
  <c r="I258" i="5"/>
  <c r="H258" i="5"/>
  <c r="F258" i="5"/>
  <c r="E258" i="5"/>
  <c r="D258" i="5"/>
  <c r="C258" i="5"/>
  <c r="M249" i="5"/>
  <c r="J249" i="5"/>
  <c r="G249" i="5"/>
  <c r="D249" i="5"/>
  <c r="C249" i="5"/>
  <c r="M248" i="5"/>
  <c r="J248" i="5"/>
  <c r="G248" i="5"/>
  <c r="D248" i="5"/>
  <c r="C248" i="5"/>
  <c r="M247" i="5"/>
  <c r="J247" i="5"/>
  <c r="G247" i="5"/>
  <c r="D247" i="5"/>
  <c r="C247" i="5"/>
  <c r="M246" i="5"/>
  <c r="J246" i="5"/>
  <c r="G246" i="5"/>
  <c r="D246" i="5"/>
  <c r="C246" i="5"/>
  <c r="L245" i="5"/>
  <c r="K245" i="5"/>
  <c r="M245" i="5" s="1"/>
  <c r="I245" i="5"/>
  <c r="H245" i="5"/>
  <c r="J245" i="5" s="1"/>
  <c r="F245" i="5"/>
  <c r="E245" i="5"/>
  <c r="G245" i="5" s="1"/>
  <c r="D245" i="5"/>
  <c r="C245" i="5"/>
  <c r="L244" i="5"/>
  <c r="K244" i="5"/>
  <c r="M244" i="5" s="1"/>
  <c r="I244" i="5"/>
  <c r="H244" i="5"/>
  <c r="J244" i="5" s="1"/>
  <c r="F244" i="5"/>
  <c r="E244" i="5"/>
  <c r="G244" i="5" s="1"/>
  <c r="D244" i="5"/>
  <c r="C244" i="5"/>
  <c r="M243" i="5"/>
  <c r="J243" i="5"/>
  <c r="G243" i="5"/>
  <c r="D243" i="5"/>
  <c r="C243" i="5"/>
  <c r="L242" i="5"/>
  <c r="L250" i="5" s="1"/>
  <c r="K242" i="5"/>
  <c r="K250" i="5" s="1"/>
  <c r="I242" i="5"/>
  <c r="I250" i="5" s="1"/>
  <c r="H242" i="5"/>
  <c r="H250" i="5" s="1"/>
  <c r="F242" i="5"/>
  <c r="F250" i="5" s="1"/>
  <c r="E242" i="5"/>
  <c r="E250" i="5" s="1"/>
  <c r="D242" i="5"/>
  <c r="D250" i="5" s="1"/>
  <c r="C242" i="5"/>
  <c r="C250" i="5" s="1"/>
  <c r="M231" i="5"/>
  <c r="J231" i="5"/>
  <c r="G231" i="5"/>
  <c r="D231" i="5"/>
  <c r="C231" i="5"/>
  <c r="M230" i="5"/>
  <c r="J230" i="5"/>
  <c r="G230" i="5"/>
  <c r="D230" i="5"/>
  <c r="C230" i="5"/>
  <c r="M229" i="5"/>
  <c r="J229" i="5"/>
  <c r="G229" i="5"/>
  <c r="D229" i="5"/>
  <c r="C229" i="5"/>
  <c r="M228" i="5"/>
  <c r="J228" i="5"/>
  <c r="G228" i="5"/>
  <c r="D228" i="5"/>
  <c r="C228" i="5"/>
  <c r="L227" i="5"/>
  <c r="K227" i="5"/>
  <c r="M227" i="5" s="1"/>
  <c r="I227" i="5"/>
  <c r="H227" i="5"/>
  <c r="J227" i="5" s="1"/>
  <c r="F227" i="5"/>
  <c r="E227" i="5"/>
  <c r="G227" i="5" s="1"/>
  <c r="D227" i="5"/>
  <c r="C227" i="5"/>
  <c r="L226" i="5"/>
  <c r="K226" i="5"/>
  <c r="M226" i="5" s="1"/>
  <c r="I226" i="5"/>
  <c r="H226" i="5"/>
  <c r="J226" i="5" s="1"/>
  <c r="F226" i="5"/>
  <c r="E226" i="5"/>
  <c r="G226" i="5" s="1"/>
  <c r="D226" i="5"/>
  <c r="C226" i="5"/>
  <c r="M225" i="5"/>
  <c r="J225" i="5"/>
  <c r="G225" i="5"/>
  <c r="D225" i="5"/>
  <c r="C225" i="5"/>
  <c r="L224" i="5"/>
  <c r="L232" i="5" s="1"/>
  <c r="K224" i="5"/>
  <c r="K232" i="5" s="1"/>
  <c r="I224" i="5"/>
  <c r="I232" i="5" s="1"/>
  <c r="H224" i="5"/>
  <c r="H232" i="5" s="1"/>
  <c r="F224" i="5"/>
  <c r="F232" i="5" s="1"/>
  <c r="E224" i="5"/>
  <c r="E232" i="5" s="1"/>
  <c r="D224" i="5"/>
  <c r="D232" i="5" s="1"/>
  <c r="C224" i="5"/>
  <c r="C232" i="5" s="1"/>
  <c r="M216" i="5"/>
  <c r="M264" i="5" s="1"/>
  <c r="J216" i="5"/>
  <c r="J264" i="5" s="1"/>
  <c r="G216" i="5"/>
  <c r="G264" i="5" s="1"/>
  <c r="D216" i="5"/>
  <c r="C216" i="5"/>
  <c r="M215" i="5"/>
  <c r="M263" i="5" s="1"/>
  <c r="J215" i="5"/>
  <c r="J263" i="5" s="1"/>
  <c r="G215" i="5"/>
  <c r="G263" i="5" s="1"/>
  <c r="D215" i="5"/>
  <c r="C215" i="5"/>
  <c r="M214" i="5"/>
  <c r="M262" i="5" s="1"/>
  <c r="J214" i="5"/>
  <c r="J262" i="5" s="1"/>
  <c r="G214" i="5"/>
  <c r="G262" i="5" s="1"/>
  <c r="D214" i="5"/>
  <c r="C214" i="5"/>
  <c r="M213" i="5"/>
  <c r="M261" i="5" s="1"/>
  <c r="J213" i="5"/>
  <c r="J261" i="5" s="1"/>
  <c r="G213" i="5"/>
  <c r="G261" i="5" s="1"/>
  <c r="D213" i="5"/>
  <c r="C213" i="5"/>
  <c r="L212" i="5"/>
  <c r="L260" i="5" s="1"/>
  <c r="K212" i="5"/>
  <c r="K260" i="5" s="1"/>
  <c r="I212" i="5"/>
  <c r="I260" i="5" s="1"/>
  <c r="H212" i="5"/>
  <c r="H260" i="5" s="1"/>
  <c r="F212" i="5"/>
  <c r="F260" i="5" s="1"/>
  <c r="D260" i="5" s="1"/>
  <c r="E212" i="5"/>
  <c r="E260" i="5" s="1"/>
  <c r="C260" i="5" s="1"/>
  <c r="D212" i="5"/>
  <c r="C212" i="5"/>
  <c r="L211" i="5"/>
  <c r="L259" i="5" s="1"/>
  <c r="K211" i="5"/>
  <c r="K259" i="5" s="1"/>
  <c r="I211" i="5"/>
  <c r="I259" i="5" s="1"/>
  <c r="H211" i="5"/>
  <c r="H259" i="5" s="1"/>
  <c r="F211" i="5"/>
  <c r="F259" i="5" s="1"/>
  <c r="D259" i="5" s="1"/>
  <c r="E211" i="5"/>
  <c r="E259" i="5" s="1"/>
  <c r="C259" i="5" s="1"/>
  <c r="D211" i="5"/>
  <c r="C211" i="5"/>
  <c r="M210" i="5"/>
  <c r="M258" i="5" s="1"/>
  <c r="J210" i="5"/>
  <c r="J258" i="5" s="1"/>
  <c r="G210" i="5"/>
  <c r="G258" i="5" s="1"/>
  <c r="D210" i="5"/>
  <c r="C210" i="5"/>
  <c r="L209" i="5"/>
  <c r="L257" i="5" s="1"/>
  <c r="L265" i="5" s="1"/>
  <c r="K209" i="5"/>
  <c r="K257" i="5" s="1"/>
  <c r="K265" i="5" s="1"/>
  <c r="I209" i="5"/>
  <c r="I257" i="5" s="1"/>
  <c r="I265" i="5" s="1"/>
  <c r="H209" i="5"/>
  <c r="H257" i="5" s="1"/>
  <c r="H265" i="5" s="1"/>
  <c r="F209" i="5"/>
  <c r="F257" i="5" s="1"/>
  <c r="E209" i="5"/>
  <c r="E257" i="5" s="1"/>
  <c r="D209" i="5"/>
  <c r="D217" i="5" s="1"/>
  <c r="C209" i="5"/>
  <c r="C217" i="5" s="1"/>
  <c r="L198" i="5"/>
  <c r="K198" i="5"/>
  <c r="I198" i="5"/>
  <c r="H198" i="5"/>
  <c r="F198" i="5"/>
  <c r="E198" i="5"/>
  <c r="D198" i="5"/>
  <c r="C198" i="5"/>
  <c r="L197" i="5"/>
  <c r="K197" i="5"/>
  <c r="I197" i="5"/>
  <c r="H197" i="5"/>
  <c r="F197" i="5"/>
  <c r="E197" i="5"/>
  <c r="D197" i="5"/>
  <c r="C197" i="5"/>
  <c r="L196" i="5"/>
  <c r="K196" i="5"/>
  <c r="I196" i="5"/>
  <c r="H196" i="5"/>
  <c r="F196" i="5"/>
  <c r="E196" i="5"/>
  <c r="D196" i="5"/>
  <c r="C196" i="5"/>
  <c r="L195" i="5"/>
  <c r="K195" i="5"/>
  <c r="I195" i="5"/>
  <c r="H195" i="5"/>
  <c r="F195" i="5"/>
  <c r="E195" i="5"/>
  <c r="D195" i="5"/>
  <c r="C195" i="5"/>
  <c r="L192" i="5"/>
  <c r="K192" i="5"/>
  <c r="I192" i="5"/>
  <c r="H192" i="5"/>
  <c r="F192" i="5"/>
  <c r="E192" i="5"/>
  <c r="D192" i="5"/>
  <c r="C192" i="5"/>
  <c r="M183" i="5"/>
  <c r="J183" i="5"/>
  <c r="G183" i="5"/>
  <c r="D183" i="5"/>
  <c r="C183" i="5"/>
  <c r="M182" i="5"/>
  <c r="J182" i="5"/>
  <c r="G182" i="5"/>
  <c r="D182" i="5"/>
  <c r="C182" i="5"/>
  <c r="M181" i="5"/>
  <c r="J181" i="5"/>
  <c r="G181" i="5"/>
  <c r="D181" i="5"/>
  <c r="C181" i="5"/>
  <c r="M180" i="5"/>
  <c r="J180" i="5"/>
  <c r="G180" i="5"/>
  <c r="D180" i="5"/>
  <c r="C180" i="5"/>
  <c r="L179" i="5"/>
  <c r="K179" i="5"/>
  <c r="M179" i="5" s="1"/>
  <c r="I179" i="5"/>
  <c r="H179" i="5"/>
  <c r="J179" i="5" s="1"/>
  <c r="F179" i="5"/>
  <c r="E179" i="5"/>
  <c r="G179" i="5" s="1"/>
  <c r="D179" i="5"/>
  <c r="C179" i="5"/>
  <c r="L178" i="5"/>
  <c r="K178" i="5"/>
  <c r="M178" i="5" s="1"/>
  <c r="I178" i="5"/>
  <c r="H178" i="5"/>
  <c r="J178" i="5" s="1"/>
  <c r="F178" i="5"/>
  <c r="E178" i="5"/>
  <c r="G178" i="5" s="1"/>
  <c r="D178" i="5"/>
  <c r="C178" i="5"/>
  <c r="M177" i="5"/>
  <c r="J177" i="5"/>
  <c r="G177" i="5"/>
  <c r="D177" i="5"/>
  <c r="C177" i="5"/>
  <c r="L176" i="5"/>
  <c r="L184" i="5" s="1"/>
  <c r="K176" i="5"/>
  <c r="K184" i="5" s="1"/>
  <c r="I176" i="5"/>
  <c r="I184" i="5" s="1"/>
  <c r="H176" i="5"/>
  <c r="H184" i="5" s="1"/>
  <c r="F176" i="5"/>
  <c r="F184" i="5" s="1"/>
  <c r="E176" i="5"/>
  <c r="E184" i="5" s="1"/>
  <c r="D176" i="5"/>
  <c r="D184" i="5" s="1"/>
  <c r="C176" i="5"/>
  <c r="C184" i="5" s="1"/>
  <c r="M165" i="5"/>
  <c r="J165" i="5"/>
  <c r="G165" i="5"/>
  <c r="D165" i="5"/>
  <c r="C165" i="5"/>
  <c r="M164" i="5"/>
  <c r="J164" i="5"/>
  <c r="G164" i="5"/>
  <c r="D164" i="5"/>
  <c r="C164" i="5"/>
  <c r="M163" i="5"/>
  <c r="J163" i="5"/>
  <c r="G163" i="5"/>
  <c r="D163" i="5"/>
  <c r="C163" i="5"/>
  <c r="M162" i="5"/>
  <c r="J162" i="5"/>
  <c r="G162" i="5"/>
  <c r="D162" i="5"/>
  <c r="C162" i="5"/>
  <c r="L161" i="5"/>
  <c r="K161" i="5"/>
  <c r="M161" i="5" s="1"/>
  <c r="I161" i="5"/>
  <c r="H161" i="5"/>
  <c r="J161" i="5" s="1"/>
  <c r="F161" i="5"/>
  <c r="E161" i="5"/>
  <c r="G161" i="5" s="1"/>
  <c r="D161" i="5"/>
  <c r="C161" i="5"/>
  <c r="L160" i="5"/>
  <c r="K160" i="5"/>
  <c r="M160" i="5" s="1"/>
  <c r="I160" i="5"/>
  <c r="H160" i="5"/>
  <c r="J160" i="5" s="1"/>
  <c r="F160" i="5"/>
  <c r="E160" i="5"/>
  <c r="G160" i="5" s="1"/>
  <c r="D160" i="5"/>
  <c r="C160" i="5"/>
  <c r="M159" i="5"/>
  <c r="J159" i="5"/>
  <c r="G159" i="5"/>
  <c r="D159" i="5"/>
  <c r="C159" i="5"/>
  <c r="L158" i="5"/>
  <c r="L166" i="5" s="1"/>
  <c r="K158" i="5"/>
  <c r="K166" i="5" s="1"/>
  <c r="I158" i="5"/>
  <c r="I166" i="5" s="1"/>
  <c r="H158" i="5"/>
  <c r="H166" i="5" s="1"/>
  <c r="F158" i="5"/>
  <c r="F166" i="5" s="1"/>
  <c r="E158" i="5"/>
  <c r="E166" i="5" s="1"/>
  <c r="D158" i="5"/>
  <c r="D166" i="5" s="1"/>
  <c r="C158" i="5"/>
  <c r="C166" i="5" s="1"/>
  <c r="M150" i="5"/>
  <c r="M198" i="5" s="1"/>
  <c r="J150" i="5"/>
  <c r="J198" i="5" s="1"/>
  <c r="G150" i="5"/>
  <c r="G198" i="5" s="1"/>
  <c r="D150" i="5"/>
  <c r="C150" i="5"/>
  <c r="M149" i="5"/>
  <c r="M197" i="5" s="1"/>
  <c r="J149" i="5"/>
  <c r="J197" i="5" s="1"/>
  <c r="G149" i="5"/>
  <c r="G197" i="5" s="1"/>
  <c r="D149" i="5"/>
  <c r="C149" i="5"/>
  <c r="M148" i="5"/>
  <c r="M196" i="5" s="1"/>
  <c r="J148" i="5"/>
  <c r="J196" i="5" s="1"/>
  <c r="G148" i="5"/>
  <c r="G196" i="5" s="1"/>
  <c r="D148" i="5"/>
  <c r="C148" i="5"/>
  <c r="M147" i="5"/>
  <c r="M195" i="5" s="1"/>
  <c r="J147" i="5"/>
  <c r="J195" i="5" s="1"/>
  <c r="G147" i="5"/>
  <c r="G195" i="5" s="1"/>
  <c r="D147" i="5"/>
  <c r="C147" i="5"/>
  <c r="L146" i="5"/>
  <c r="L194" i="5" s="1"/>
  <c r="K146" i="5"/>
  <c r="K194" i="5" s="1"/>
  <c r="I146" i="5"/>
  <c r="I194" i="5" s="1"/>
  <c r="H146" i="5"/>
  <c r="H194" i="5" s="1"/>
  <c r="F146" i="5"/>
  <c r="F194" i="5" s="1"/>
  <c r="D194" i="5" s="1"/>
  <c r="E146" i="5"/>
  <c r="E194" i="5" s="1"/>
  <c r="C194" i="5" s="1"/>
  <c r="D146" i="5"/>
  <c r="C146" i="5"/>
  <c r="L145" i="5"/>
  <c r="L193" i="5" s="1"/>
  <c r="K145" i="5"/>
  <c r="K193" i="5" s="1"/>
  <c r="I145" i="5"/>
  <c r="I193" i="5" s="1"/>
  <c r="H145" i="5"/>
  <c r="H193" i="5" s="1"/>
  <c r="F145" i="5"/>
  <c r="F193" i="5" s="1"/>
  <c r="D193" i="5" s="1"/>
  <c r="E145" i="5"/>
  <c r="E193" i="5" s="1"/>
  <c r="C193" i="5" s="1"/>
  <c r="D145" i="5"/>
  <c r="C145" i="5"/>
  <c r="M144" i="5"/>
  <c r="M192" i="5" s="1"/>
  <c r="J144" i="5"/>
  <c r="J192" i="5" s="1"/>
  <c r="G144" i="5"/>
  <c r="G192" i="5" s="1"/>
  <c r="D144" i="5"/>
  <c r="C144" i="5"/>
  <c r="L143" i="5"/>
  <c r="L191" i="5" s="1"/>
  <c r="L199" i="5" s="1"/>
  <c r="K143" i="5"/>
  <c r="K191" i="5" s="1"/>
  <c r="K199" i="5" s="1"/>
  <c r="I143" i="5"/>
  <c r="I191" i="5" s="1"/>
  <c r="I199" i="5" s="1"/>
  <c r="H143" i="5"/>
  <c r="H191" i="5" s="1"/>
  <c r="H199" i="5" s="1"/>
  <c r="F143" i="5"/>
  <c r="F191" i="5" s="1"/>
  <c r="E143" i="5"/>
  <c r="E191" i="5" s="1"/>
  <c r="D143" i="5"/>
  <c r="D151" i="5" s="1"/>
  <c r="C143" i="5"/>
  <c r="C151" i="5" s="1"/>
  <c r="L116" i="5"/>
  <c r="K116" i="5"/>
  <c r="M116" i="5" s="1"/>
  <c r="I116" i="5"/>
  <c r="H116" i="5"/>
  <c r="J116" i="5" s="1"/>
  <c r="F116" i="5"/>
  <c r="E116" i="5"/>
  <c r="G116" i="5" s="1"/>
  <c r="D116" i="5"/>
  <c r="C116" i="5"/>
  <c r="L115" i="5"/>
  <c r="K115" i="5"/>
  <c r="M115" i="5" s="1"/>
  <c r="I115" i="5"/>
  <c r="H115" i="5"/>
  <c r="J115" i="5" s="1"/>
  <c r="F115" i="5"/>
  <c r="E115" i="5"/>
  <c r="G115" i="5" s="1"/>
  <c r="D115" i="5"/>
  <c r="C115" i="5"/>
  <c r="L114" i="5"/>
  <c r="K114" i="5"/>
  <c r="M114" i="5" s="1"/>
  <c r="I114" i="5"/>
  <c r="H114" i="5"/>
  <c r="J114" i="5" s="1"/>
  <c r="F114" i="5"/>
  <c r="E114" i="5"/>
  <c r="G114" i="5" s="1"/>
  <c r="D114" i="5"/>
  <c r="C114" i="5"/>
  <c r="L113" i="5"/>
  <c r="K113" i="5"/>
  <c r="M113" i="5" s="1"/>
  <c r="I113" i="5"/>
  <c r="H113" i="5"/>
  <c r="J113" i="5" s="1"/>
  <c r="F113" i="5"/>
  <c r="E113" i="5"/>
  <c r="G113" i="5" s="1"/>
  <c r="D113" i="5"/>
  <c r="C113" i="5"/>
  <c r="L112" i="5"/>
  <c r="K112" i="5"/>
  <c r="M112" i="5" s="1"/>
  <c r="I112" i="5"/>
  <c r="H112" i="5"/>
  <c r="J112" i="5" s="1"/>
  <c r="F112" i="5"/>
  <c r="E112" i="5"/>
  <c r="G112" i="5" s="1"/>
  <c r="D112" i="5"/>
  <c r="C112" i="5"/>
  <c r="L111" i="5"/>
  <c r="K111" i="5"/>
  <c r="M111" i="5" s="1"/>
  <c r="I111" i="5"/>
  <c r="H111" i="5"/>
  <c r="J111" i="5" s="1"/>
  <c r="F111" i="5"/>
  <c r="E111" i="5"/>
  <c r="G111" i="5" s="1"/>
  <c r="D111" i="5"/>
  <c r="C111" i="5"/>
  <c r="L110" i="5"/>
  <c r="K110" i="5"/>
  <c r="M110" i="5" s="1"/>
  <c r="I110" i="5"/>
  <c r="H110" i="5"/>
  <c r="J110" i="5" s="1"/>
  <c r="F110" i="5"/>
  <c r="E110" i="5"/>
  <c r="G110" i="5" s="1"/>
  <c r="D110" i="5"/>
  <c r="C110" i="5"/>
  <c r="L109" i="5"/>
  <c r="L117" i="5" s="1"/>
  <c r="K109" i="5"/>
  <c r="K117" i="5" s="1"/>
  <c r="I109" i="5"/>
  <c r="I117" i="5" s="1"/>
  <c r="H109" i="5"/>
  <c r="H117" i="5" s="1"/>
  <c r="F109" i="5"/>
  <c r="F117" i="5" s="1"/>
  <c r="E109" i="5"/>
  <c r="E117" i="5" s="1"/>
  <c r="D109" i="5"/>
  <c r="D117" i="5" s="1"/>
  <c r="C109" i="5"/>
  <c r="C117" i="5" s="1"/>
  <c r="L99" i="5"/>
  <c r="K99" i="5"/>
  <c r="M99" i="5" s="1"/>
  <c r="I99" i="5"/>
  <c r="H99" i="5"/>
  <c r="J99" i="5" s="1"/>
  <c r="F99" i="5"/>
  <c r="E99" i="5"/>
  <c r="G99" i="5" s="1"/>
  <c r="D99" i="5"/>
  <c r="C99" i="5"/>
  <c r="L98" i="5"/>
  <c r="K98" i="5"/>
  <c r="M98" i="5" s="1"/>
  <c r="I98" i="5"/>
  <c r="H98" i="5"/>
  <c r="J98" i="5" s="1"/>
  <c r="F98" i="5"/>
  <c r="E98" i="5"/>
  <c r="G98" i="5" s="1"/>
  <c r="D98" i="5"/>
  <c r="C98" i="5"/>
  <c r="L97" i="5"/>
  <c r="K97" i="5"/>
  <c r="M97" i="5" s="1"/>
  <c r="I97" i="5"/>
  <c r="H97" i="5"/>
  <c r="J97" i="5" s="1"/>
  <c r="F97" i="5"/>
  <c r="E97" i="5"/>
  <c r="G97" i="5" s="1"/>
  <c r="D97" i="5"/>
  <c r="C97" i="5"/>
  <c r="L96" i="5"/>
  <c r="K96" i="5"/>
  <c r="M96" i="5" s="1"/>
  <c r="I96" i="5"/>
  <c r="H96" i="5"/>
  <c r="J96" i="5" s="1"/>
  <c r="F96" i="5"/>
  <c r="E96" i="5"/>
  <c r="G96" i="5" s="1"/>
  <c r="D96" i="5"/>
  <c r="C96" i="5"/>
  <c r="L95" i="5"/>
  <c r="K95" i="5"/>
  <c r="M95" i="5" s="1"/>
  <c r="I95" i="5"/>
  <c r="H95" i="5"/>
  <c r="J95" i="5" s="1"/>
  <c r="F95" i="5"/>
  <c r="E95" i="5"/>
  <c r="G95" i="5" s="1"/>
  <c r="D95" i="5"/>
  <c r="C95" i="5"/>
  <c r="L94" i="5"/>
  <c r="K94" i="5"/>
  <c r="M94" i="5" s="1"/>
  <c r="I94" i="5"/>
  <c r="H94" i="5"/>
  <c r="J94" i="5" s="1"/>
  <c r="F94" i="5"/>
  <c r="E94" i="5"/>
  <c r="G94" i="5" s="1"/>
  <c r="D94" i="5"/>
  <c r="C94" i="5"/>
  <c r="L93" i="5"/>
  <c r="K93" i="5"/>
  <c r="M93" i="5" s="1"/>
  <c r="I93" i="5"/>
  <c r="H93" i="5"/>
  <c r="J93" i="5" s="1"/>
  <c r="F93" i="5"/>
  <c r="E93" i="5"/>
  <c r="G93" i="5" s="1"/>
  <c r="D93" i="5"/>
  <c r="C93" i="5"/>
  <c r="L92" i="5"/>
  <c r="L100" i="5" s="1"/>
  <c r="K92" i="5"/>
  <c r="K100" i="5" s="1"/>
  <c r="I92" i="5"/>
  <c r="I100" i="5" s="1"/>
  <c r="H92" i="5"/>
  <c r="H100" i="5" s="1"/>
  <c r="F92" i="5"/>
  <c r="F100" i="5" s="1"/>
  <c r="E92" i="5"/>
  <c r="E100" i="5" s="1"/>
  <c r="D92" i="5"/>
  <c r="D100" i="5" s="1"/>
  <c r="C92" i="5"/>
  <c r="C100" i="5" s="1"/>
  <c r="L84" i="5"/>
  <c r="L131" i="5" s="1"/>
  <c r="K84" i="5"/>
  <c r="K131" i="5" s="1"/>
  <c r="I84" i="5"/>
  <c r="I131" i="5" s="1"/>
  <c r="H84" i="5"/>
  <c r="H131" i="5" s="1"/>
  <c r="F84" i="5"/>
  <c r="F131" i="5" s="1"/>
  <c r="D131" i="5" s="1"/>
  <c r="E84" i="5"/>
  <c r="E131" i="5" s="1"/>
  <c r="C131" i="5" s="1"/>
  <c r="D84" i="5"/>
  <c r="C84" i="5"/>
  <c r="L83" i="5"/>
  <c r="L130" i="5" s="1"/>
  <c r="K83" i="5"/>
  <c r="K130" i="5" s="1"/>
  <c r="I83" i="5"/>
  <c r="I130" i="5" s="1"/>
  <c r="H83" i="5"/>
  <c r="H130" i="5" s="1"/>
  <c r="F83" i="5"/>
  <c r="F130" i="5" s="1"/>
  <c r="D130" i="5" s="1"/>
  <c r="E83" i="5"/>
  <c r="E130" i="5" s="1"/>
  <c r="C130" i="5" s="1"/>
  <c r="D83" i="5"/>
  <c r="C83" i="5"/>
  <c r="L82" i="5"/>
  <c r="L129" i="5" s="1"/>
  <c r="K82" i="5"/>
  <c r="K129" i="5" s="1"/>
  <c r="I82" i="5"/>
  <c r="I129" i="5" s="1"/>
  <c r="H82" i="5"/>
  <c r="H129" i="5" s="1"/>
  <c r="F82" i="5"/>
  <c r="F129" i="5" s="1"/>
  <c r="D129" i="5" s="1"/>
  <c r="E82" i="5"/>
  <c r="D82" i="5"/>
  <c r="C82" i="5"/>
  <c r="L81" i="5"/>
  <c r="L128" i="5" s="1"/>
  <c r="K81" i="5"/>
  <c r="K128" i="5" s="1"/>
  <c r="I81" i="5"/>
  <c r="I128" i="5" s="1"/>
  <c r="H81" i="5"/>
  <c r="H128" i="5" s="1"/>
  <c r="F81" i="5"/>
  <c r="F128" i="5" s="1"/>
  <c r="D128" i="5" s="1"/>
  <c r="E81" i="5"/>
  <c r="E128" i="5" s="1"/>
  <c r="C128" i="5" s="1"/>
  <c r="D81" i="5"/>
  <c r="C81" i="5"/>
  <c r="L80" i="5"/>
  <c r="L127" i="5" s="1"/>
  <c r="K80" i="5"/>
  <c r="K127" i="5" s="1"/>
  <c r="I80" i="5"/>
  <c r="I127" i="5" s="1"/>
  <c r="H80" i="5"/>
  <c r="H127" i="5" s="1"/>
  <c r="F80" i="5"/>
  <c r="F127" i="5" s="1"/>
  <c r="D127" i="5" s="1"/>
  <c r="E80" i="5"/>
  <c r="E127" i="5" s="1"/>
  <c r="C127" i="5" s="1"/>
  <c r="D80" i="5"/>
  <c r="C80" i="5"/>
  <c r="L79" i="5"/>
  <c r="L126" i="5" s="1"/>
  <c r="K79" i="5"/>
  <c r="K126" i="5" s="1"/>
  <c r="I79" i="5"/>
  <c r="I126" i="5" s="1"/>
  <c r="H79" i="5"/>
  <c r="H126" i="5" s="1"/>
  <c r="F79" i="5"/>
  <c r="F126" i="5" s="1"/>
  <c r="D126" i="5" s="1"/>
  <c r="E79" i="5"/>
  <c r="E126" i="5" s="1"/>
  <c r="C126" i="5" s="1"/>
  <c r="D79" i="5"/>
  <c r="C79" i="5"/>
  <c r="L78" i="5"/>
  <c r="L125" i="5" s="1"/>
  <c r="K78" i="5"/>
  <c r="K125" i="5" s="1"/>
  <c r="I78" i="5"/>
  <c r="I125" i="5" s="1"/>
  <c r="H78" i="5"/>
  <c r="H125" i="5" s="1"/>
  <c r="F78" i="5"/>
  <c r="F125" i="5" s="1"/>
  <c r="D125" i="5" s="1"/>
  <c r="E78" i="5"/>
  <c r="E125" i="5" s="1"/>
  <c r="C125" i="5" s="1"/>
  <c r="D78" i="5"/>
  <c r="C78" i="5"/>
  <c r="L77" i="5"/>
  <c r="K77" i="5"/>
  <c r="I77" i="5"/>
  <c r="H77" i="5"/>
  <c r="F77" i="5"/>
  <c r="E77" i="5"/>
  <c r="D77" i="5"/>
  <c r="D85" i="5" s="1"/>
  <c r="C77" i="5"/>
  <c r="C85" i="5" s="1"/>
  <c r="L52" i="5"/>
  <c r="K52" i="5"/>
  <c r="M52" i="5" s="1"/>
  <c r="I52" i="5"/>
  <c r="H52" i="5"/>
  <c r="J52" i="5" s="1"/>
  <c r="F52" i="5"/>
  <c r="E52" i="5"/>
  <c r="G52" i="5" s="1"/>
  <c r="D52" i="5"/>
  <c r="C52" i="5"/>
  <c r="L51" i="5"/>
  <c r="K51" i="5"/>
  <c r="M51" i="5" s="1"/>
  <c r="I51" i="5"/>
  <c r="H51" i="5"/>
  <c r="J51" i="5" s="1"/>
  <c r="F51" i="5"/>
  <c r="E51" i="5"/>
  <c r="G51" i="5" s="1"/>
  <c r="D51" i="5"/>
  <c r="C51" i="5"/>
  <c r="L50" i="5"/>
  <c r="K50" i="5"/>
  <c r="M50" i="5" s="1"/>
  <c r="I50" i="5"/>
  <c r="H50" i="5"/>
  <c r="J50" i="5" s="1"/>
  <c r="F50" i="5"/>
  <c r="E50" i="5"/>
  <c r="G50" i="5" s="1"/>
  <c r="D50" i="5"/>
  <c r="C50" i="5"/>
  <c r="L49" i="5"/>
  <c r="K49" i="5"/>
  <c r="M49" i="5" s="1"/>
  <c r="I49" i="5"/>
  <c r="H49" i="5"/>
  <c r="J49" i="5" s="1"/>
  <c r="F49" i="5"/>
  <c r="E49" i="5"/>
  <c r="G49" i="5" s="1"/>
  <c r="D49" i="5"/>
  <c r="C49" i="5"/>
  <c r="L48" i="5"/>
  <c r="K48" i="5"/>
  <c r="M48" i="5" s="1"/>
  <c r="I48" i="5"/>
  <c r="H48" i="5"/>
  <c r="J48" i="5" s="1"/>
  <c r="F48" i="5"/>
  <c r="E48" i="5"/>
  <c r="G48" i="5" s="1"/>
  <c r="D48" i="5"/>
  <c r="C48" i="5"/>
  <c r="L47" i="5"/>
  <c r="K47" i="5"/>
  <c r="M47" i="5" s="1"/>
  <c r="I47" i="5"/>
  <c r="H47" i="5"/>
  <c r="J47" i="5" s="1"/>
  <c r="F47" i="5"/>
  <c r="E47" i="5"/>
  <c r="G47" i="5" s="1"/>
  <c r="D47" i="5"/>
  <c r="C47" i="5"/>
  <c r="L46" i="5"/>
  <c r="K46" i="5"/>
  <c r="M46" i="5" s="1"/>
  <c r="I46" i="5"/>
  <c r="H46" i="5"/>
  <c r="J46" i="5" s="1"/>
  <c r="F46" i="5"/>
  <c r="E46" i="5"/>
  <c r="G46" i="5" s="1"/>
  <c r="D46" i="5"/>
  <c r="C46" i="5"/>
  <c r="L45" i="5"/>
  <c r="L53" i="5" s="1"/>
  <c r="K45" i="5"/>
  <c r="K53" i="5" s="1"/>
  <c r="I45" i="5"/>
  <c r="I53" i="5" s="1"/>
  <c r="H45" i="5"/>
  <c r="H53" i="5" s="1"/>
  <c r="F45" i="5"/>
  <c r="F53" i="5" s="1"/>
  <c r="E45" i="5"/>
  <c r="E53" i="5" s="1"/>
  <c r="D45" i="5"/>
  <c r="D53" i="5" s="1"/>
  <c r="C45" i="5"/>
  <c r="C53" i="5" s="1"/>
  <c r="L35" i="5"/>
  <c r="K35" i="5"/>
  <c r="M35" i="5" s="1"/>
  <c r="I35" i="5"/>
  <c r="H35" i="5"/>
  <c r="J35" i="5" s="1"/>
  <c r="F35" i="5"/>
  <c r="E35" i="5"/>
  <c r="G35" i="5" s="1"/>
  <c r="D35" i="5"/>
  <c r="C35" i="5"/>
  <c r="L34" i="5"/>
  <c r="K34" i="5"/>
  <c r="M34" i="5" s="1"/>
  <c r="I34" i="5"/>
  <c r="H34" i="5"/>
  <c r="J34" i="5" s="1"/>
  <c r="F34" i="5"/>
  <c r="E34" i="5"/>
  <c r="G34" i="5" s="1"/>
  <c r="D34" i="5"/>
  <c r="C34" i="5"/>
  <c r="L33" i="5"/>
  <c r="K33" i="5"/>
  <c r="M33" i="5" s="1"/>
  <c r="I33" i="5"/>
  <c r="H33" i="5"/>
  <c r="J33" i="5" s="1"/>
  <c r="F33" i="5"/>
  <c r="E33" i="5"/>
  <c r="G33" i="5" s="1"/>
  <c r="D33" i="5"/>
  <c r="C33" i="5"/>
  <c r="L32" i="5"/>
  <c r="K32" i="5"/>
  <c r="M32" i="5" s="1"/>
  <c r="I32" i="5"/>
  <c r="H32" i="5"/>
  <c r="J32" i="5" s="1"/>
  <c r="F32" i="5"/>
  <c r="E32" i="5"/>
  <c r="G32" i="5" s="1"/>
  <c r="D32" i="5"/>
  <c r="C32" i="5"/>
  <c r="L31" i="5"/>
  <c r="K31" i="5"/>
  <c r="M31" i="5" s="1"/>
  <c r="I31" i="5"/>
  <c r="H31" i="5"/>
  <c r="J31" i="5" s="1"/>
  <c r="F31" i="5"/>
  <c r="E31" i="5"/>
  <c r="G31" i="5" s="1"/>
  <c r="D31" i="5"/>
  <c r="C31" i="5"/>
  <c r="L30" i="5"/>
  <c r="K30" i="5"/>
  <c r="M30" i="5" s="1"/>
  <c r="I30" i="5"/>
  <c r="H30" i="5"/>
  <c r="J30" i="5" s="1"/>
  <c r="F30" i="5"/>
  <c r="E30" i="5"/>
  <c r="G30" i="5" s="1"/>
  <c r="D30" i="5"/>
  <c r="C30" i="5"/>
  <c r="L29" i="5"/>
  <c r="K29" i="5"/>
  <c r="M29" i="5" s="1"/>
  <c r="I29" i="5"/>
  <c r="H29" i="5"/>
  <c r="J29" i="5" s="1"/>
  <c r="F29" i="5"/>
  <c r="E29" i="5"/>
  <c r="G29" i="5" s="1"/>
  <c r="D29" i="5"/>
  <c r="C29" i="5"/>
  <c r="L28" i="5"/>
  <c r="L36" i="5" s="1"/>
  <c r="K28" i="5"/>
  <c r="K36" i="5" s="1"/>
  <c r="I28" i="5"/>
  <c r="I36" i="5" s="1"/>
  <c r="H28" i="5"/>
  <c r="H36" i="5" s="1"/>
  <c r="F28" i="5"/>
  <c r="F36" i="5" s="1"/>
  <c r="E28" i="5"/>
  <c r="E36" i="5" s="1"/>
  <c r="D28" i="5"/>
  <c r="D36" i="5" s="1"/>
  <c r="C28" i="5"/>
  <c r="C36" i="5" s="1"/>
  <c r="L20" i="5"/>
  <c r="L67" i="5" s="1"/>
  <c r="K20" i="5"/>
  <c r="K67" i="5" s="1"/>
  <c r="K282" i="5" s="1"/>
  <c r="I20" i="5"/>
  <c r="I67" i="5" s="1"/>
  <c r="H20" i="5"/>
  <c r="H67" i="5" s="1"/>
  <c r="H282" i="5" s="1"/>
  <c r="F20" i="5"/>
  <c r="F67" i="5" s="1"/>
  <c r="E20" i="5"/>
  <c r="E67" i="5" s="1"/>
  <c r="D20" i="5"/>
  <c r="C20" i="5"/>
  <c r="L19" i="5"/>
  <c r="L66" i="5" s="1"/>
  <c r="K19" i="5"/>
  <c r="K66" i="5" s="1"/>
  <c r="K281" i="5" s="1"/>
  <c r="I19" i="5"/>
  <c r="I66" i="5" s="1"/>
  <c r="H19" i="5"/>
  <c r="H66" i="5" s="1"/>
  <c r="H281" i="5" s="1"/>
  <c r="F19" i="5"/>
  <c r="F66" i="5" s="1"/>
  <c r="E19" i="5"/>
  <c r="E66" i="5" s="1"/>
  <c r="D19" i="5"/>
  <c r="C19" i="5"/>
  <c r="L18" i="5"/>
  <c r="L65" i="5" s="1"/>
  <c r="K18" i="5"/>
  <c r="K65" i="5" s="1"/>
  <c r="K280" i="5" s="1"/>
  <c r="I18" i="5"/>
  <c r="I65" i="5" s="1"/>
  <c r="H18" i="5"/>
  <c r="H65" i="5" s="1"/>
  <c r="H280" i="5" s="1"/>
  <c r="F18" i="5"/>
  <c r="F65" i="5" s="1"/>
  <c r="E18" i="5"/>
  <c r="E65" i="5" s="1"/>
  <c r="D18" i="5"/>
  <c r="C18" i="5"/>
  <c r="L17" i="5"/>
  <c r="L64" i="5" s="1"/>
  <c r="K17" i="5"/>
  <c r="K64" i="5" s="1"/>
  <c r="K279" i="5" s="1"/>
  <c r="I17" i="5"/>
  <c r="I64" i="5" s="1"/>
  <c r="H17" i="5"/>
  <c r="H64" i="5" s="1"/>
  <c r="H279" i="5" s="1"/>
  <c r="F17" i="5"/>
  <c r="F64" i="5" s="1"/>
  <c r="E17" i="5"/>
  <c r="E64" i="5" s="1"/>
  <c r="D17" i="5"/>
  <c r="C17" i="5"/>
  <c r="L16" i="5"/>
  <c r="L63" i="5" s="1"/>
  <c r="K16" i="5"/>
  <c r="K63" i="5" s="1"/>
  <c r="K278" i="5" s="1"/>
  <c r="I16" i="5"/>
  <c r="I63" i="5" s="1"/>
  <c r="H16" i="5"/>
  <c r="H63" i="5" s="1"/>
  <c r="H278" i="5" s="1"/>
  <c r="F16" i="5"/>
  <c r="F63" i="5" s="1"/>
  <c r="E16" i="5"/>
  <c r="E63" i="5" s="1"/>
  <c r="D16" i="5"/>
  <c r="C16" i="5"/>
  <c r="L15" i="5"/>
  <c r="L62" i="5" s="1"/>
  <c r="K15" i="5"/>
  <c r="K62" i="5" s="1"/>
  <c r="K277" i="5" s="1"/>
  <c r="I15" i="5"/>
  <c r="I62" i="5" s="1"/>
  <c r="H15" i="5"/>
  <c r="H62" i="5" s="1"/>
  <c r="H277" i="5" s="1"/>
  <c r="F15" i="5"/>
  <c r="F62" i="5" s="1"/>
  <c r="E15" i="5"/>
  <c r="E62" i="5" s="1"/>
  <c r="D15" i="5"/>
  <c r="C15" i="5"/>
  <c r="L14" i="5"/>
  <c r="L61" i="5" s="1"/>
  <c r="K14" i="5"/>
  <c r="K61" i="5" s="1"/>
  <c r="K276" i="5" s="1"/>
  <c r="I14" i="5"/>
  <c r="I61" i="5" s="1"/>
  <c r="H14" i="5"/>
  <c r="H61" i="5" s="1"/>
  <c r="H276" i="5" s="1"/>
  <c r="F14" i="5"/>
  <c r="F61" i="5" s="1"/>
  <c r="E14" i="5"/>
  <c r="E61" i="5" s="1"/>
  <c r="D14" i="5"/>
  <c r="C14" i="5"/>
  <c r="L13" i="5"/>
  <c r="L60" i="5" s="1"/>
  <c r="K13" i="5"/>
  <c r="K60" i="5" s="1"/>
  <c r="I13" i="5"/>
  <c r="I60" i="5" s="1"/>
  <c r="H13" i="5"/>
  <c r="H60" i="5" s="1"/>
  <c r="F13" i="5"/>
  <c r="F60" i="5" s="1"/>
  <c r="E13" i="5"/>
  <c r="E60" i="5" s="1"/>
  <c r="D13" i="5"/>
  <c r="D21" i="5" s="1"/>
  <c r="C13" i="5"/>
  <c r="C21" i="5" s="1"/>
  <c r="E68" i="5" l="1"/>
  <c r="C60" i="5"/>
  <c r="W77" i="5"/>
  <c r="F68" i="5"/>
  <c r="D60" i="5"/>
  <c r="H68" i="5"/>
  <c r="Z77" i="5"/>
  <c r="I68" i="5"/>
  <c r="K68" i="5"/>
  <c r="AC77" i="5"/>
  <c r="L68" i="5"/>
  <c r="E276" i="5"/>
  <c r="C276" i="5" s="1"/>
  <c r="C61" i="5"/>
  <c r="F276" i="5"/>
  <c r="W78" i="5"/>
  <c r="D61" i="5"/>
  <c r="I276" i="5"/>
  <c r="Z78" i="5"/>
  <c r="L276" i="5"/>
  <c r="AC78" i="5"/>
  <c r="E277" i="5"/>
  <c r="C277" i="5" s="1"/>
  <c r="C62" i="5"/>
  <c r="F277" i="5"/>
  <c r="W79" i="5"/>
  <c r="D62" i="5"/>
  <c r="I277" i="5"/>
  <c r="Z79" i="5"/>
  <c r="L277" i="5"/>
  <c r="AC79" i="5"/>
  <c r="E278" i="5"/>
  <c r="C278" i="5" s="1"/>
  <c r="C63" i="5"/>
  <c r="F278" i="5"/>
  <c r="W80" i="5"/>
  <c r="D63" i="5"/>
  <c r="I278" i="5"/>
  <c r="Z80" i="5"/>
  <c r="L278" i="5"/>
  <c r="AC80" i="5"/>
  <c r="E279" i="5"/>
  <c r="C279" i="5" s="1"/>
  <c r="C64" i="5"/>
  <c r="F279" i="5"/>
  <c r="W81" i="5"/>
  <c r="D64" i="5"/>
  <c r="I279" i="5"/>
  <c r="Z81" i="5"/>
  <c r="L279" i="5"/>
  <c r="AC81" i="5"/>
  <c r="C65" i="5"/>
  <c r="F280" i="5"/>
  <c r="W82" i="5"/>
  <c r="D65" i="5"/>
  <c r="I280" i="5"/>
  <c r="Z82" i="5"/>
  <c r="L280" i="5"/>
  <c r="AC82" i="5"/>
  <c r="E281" i="5"/>
  <c r="C281" i="5" s="1"/>
  <c r="C66" i="5"/>
  <c r="F281" i="5"/>
  <c r="W83" i="5"/>
  <c r="D66" i="5"/>
  <c r="I281" i="5"/>
  <c r="Z83" i="5"/>
  <c r="L281" i="5"/>
  <c r="AC83" i="5"/>
  <c r="E282" i="5"/>
  <c r="C282" i="5" s="1"/>
  <c r="C67" i="5"/>
  <c r="F282" i="5"/>
  <c r="W84" i="5"/>
  <c r="D67" i="5"/>
  <c r="I282" i="5"/>
  <c r="Z84" i="5"/>
  <c r="L282" i="5"/>
  <c r="AC84" i="5"/>
  <c r="G13" i="5"/>
  <c r="J13" i="5"/>
  <c r="M13" i="5"/>
  <c r="G14" i="5"/>
  <c r="G61" i="5" s="1"/>
  <c r="J14" i="5"/>
  <c r="J61" i="5" s="1"/>
  <c r="M14" i="5"/>
  <c r="M61" i="5" s="1"/>
  <c r="G15" i="5"/>
  <c r="G62" i="5" s="1"/>
  <c r="J15" i="5"/>
  <c r="J62" i="5" s="1"/>
  <c r="M15" i="5"/>
  <c r="M62" i="5" s="1"/>
  <c r="G16" i="5"/>
  <c r="G63" i="5" s="1"/>
  <c r="J16" i="5"/>
  <c r="J63" i="5" s="1"/>
  <c r="M16" i="5"/>
  <c r="M63" i="5" s="1"/>
  <c r="G17" i="5"/>
  <c r="G64" i="5" s="1"/>
  <c r="J17" i="5"/>
  <c r="J64" i="5" s="1"/>
  <c r="M17" i="5"/>
  <c r="M64" i="5" s="1"/>
  <c r="G18" i="5"/>
  <c r="G65" i="5" s="1"/>
  <c r="J18" i="5"/>
  <c r="J65" i="5" s="1"/>
  <c r="M18" i="5"/>
  <c r="M65" i="5" s="1"/>
  <c r="G19" i="5"/>
  <c r="G66" i="5" s="1"/>
  <c r="J19" i="5"/>
  <c r="J66" i="5" s="1"/>
  <c r="M19" i="5"/>
  <c r="M66" i="5" s="1"/>
  <c r="G20" i="5"/>
  <c r="G67" i="5" s="1"/>
  <c r="J20" i="5"/>
  <c r="J67" i="5" s="1"/>
  <c r="M20" i="5"/>
  <c r="M67" i="5" s="1"/>
  <c r="E21" i="5"/>
  <c r="F21" i="5"/>
  <c r="H21" i="5"/>
  <c r="I21" i="5"/>
  <c r="K21" i="5"/>
  <c r="L21" i="5"/>
  <c r="G28" i="5"/>
  <c r="G36" i="5" s="1"/>
  <c r="J28" i="5"/>
  <c r="J36" i="5" s="1"/>
  <c r="M28" i="5"/>
  <c r="M36" i="5" s="1"/>
  <c r="G45" i="5"/>
  <c r="G53" i="5" s="1"/>
  <c r="J45" i="5"/>
  <c r="J53" i="5" s="1"/>
  <c r="M45" i="5"/>
  <c r="M53" i="5" s="1"/>
  <c r="E124" i="5"/>
  <c r="E85" i="5"/>
  <c r="F124" i="5"/>
  <c r="F85" i="5"/>
  <c r="G77" i="5"/>
  <c r="H124" i="5"/>
  <c r="H132" i="5" s="1"/>
  <c r="H85" i="5"/>
  <c r="I124" i="5"/>
  <c r="I132" i="5" s="1"/>
  <c r="I85" i="5"/>
  <c r="J77" i="5"/>
  <c r="K124" i="5"/>
  <c r="K132" i="5" s="1"/>
  <c r="K85" i="5"/>
  <c r="L124" i="5"/>
  <c r="L132" i="5" s="1"/>
  <c r="L85" i="5"/>
  <c r="M77" i="5"/>
  <c r="G78" i="5"/>
  <c r="G125" i="5" s="1"/>
  <c r="J78" i="5"/>
  <c r="J125" i="5" s="1"/>
  <c r="M78" i="5"/>
  <c r="M125" i="5" s="1"/>
  <c r="G79" i="5"/>
  <c r="G126" i="5" s="1"/>
  <c r="J79" i="5"/>
  <c r="J126" i="5" s="1"/>
  <c r="M79" i="5"/>
  <c r="M126" i="5" s="1"/>
  <c r="G80" i="5"/>
  <c r="G127" i="5" s="1"/>
  <c r="J80" i="5"/>
  <c r="J127" i="5" s="1"/>
  <c r="M80" i="5"/>
  <c r="M127" i="5" s="1"/>
  <c r="G81" i="5"/>
  <c r="G128" i="5" s="1"/>
  <c r="J81" i="5"/>
  <c r="J128" i="5" s="1"/>
  <c r="M81" i="5"/>
  <c r="M128" i="5" s="1"/>
  <c r="E129" i="5"/>
  <c r="C129" i="5" s="1"/>
  <c r="G82" i="5"/>
  <c r="G129" i="5" s="1"/>
  <c r="E199" i="5"/>
  <c r="C191" i="5"/>
  <c r="C199" i="5" s="1"/>
  <c r="F199" i="5"/>
  <c r="D191" i="5"/>
  <c r="D199" i="5" s="1"/>
  <c r="J82" i="5"/>
  <c r="J129" i="5" s="1"/>
  <c r="M82" i="5"/>
  <c r="M129" i="5" s="1"/>
  <c r="G83" i="5"/>
  <c r="G130" i="5" s="1"/>
  <c r="J83" i="5"/>
  <c r="J130" i="5" s="1"/>
  <c r="M83" i="5"/>
  <c r="M130" i="5" s="1"/>
  <c r="G84" i="5"/>
  <c r="G131" i="5" s="1"/>
  <c r="J84" i="5"/>
  <c r="J131" i="5" s="1"/>
  <c r="M84" i="5"/>
  <c r="M131" i="5" s="1"/>
  <c r="G92" i="5"/>
  <c r="G100" i="5" s="1"/>
  <c r="J92" i="5"/>
  <c r="J100" i="5" s="1"/>
  <c r="M92" i="5"/>
  <c r="M100" i="5" s="1"/>
  <c r="G109" i="5"/>
  <c r="G117" i="5" s="1"/>
  <c r="J109" i="5"/>
  <c r="J117" i="5" s="1"/>
  <c r="M109" i="5"/>
  <c r="M117" i="5" s="1"/>
  <c r="G143" i="5"/>
  <c r="J143" i="5"/>
  <c r="M143" i="5"/>
  <c r="G145" i="5"/>
  <c r="G193" i="5" s="1"/>
  <c r="J145" i="5"/>
  <c r="J193" i="5" s="1"/>
  <c r="M145" i="5"/>
  <c r="M193" i="5" s="1"/>
  <c r="G146" i="5"/>
  <c r="G194" i="5" s="1"/>
  <c r="J146" i="5"/>
  <c r="J194" i="5" s="1"/>
  <c r="M146" i="5"/>
  <c r="M194" i="5" s="1"/>
  <c r="E151" i="5"/>
  <c r="F151" i="5"/>
  <c r="H151" i="5"/>
  <c r="I151" i="5"/>
  <c r="K151" i="5"/>
  <c r="L151" i="5"/>
  <c r="G158" i="5"/>
  <c r="G166" i="5" s="1"/>
  <c r="J158" i="5"/>
  <c r="J166" i="5" s="1"/>
  <c r="M158" i="5"/>
  <c r="M166" i="5" s="1"/>
  <c r="G176" i="5"/>
  <c r="G184" i="5" s="1"/>
  <c r="J176" i="5"/>
  <c r="J184" i="5" s="1"/>
  <c r="M176" i="5"/>
  <c r="M184" i="5" s="1"/>
  <c r="E265" i="5"/>
  <c r="C257" i="5"/>
  <c r="C265" i="5" s="1"/>
  <c r="F265" i="5"/>
  <c r="D257" i="5"/>
  <c r="D265" i="5" s="1"/>
  <c r="G209" i="5"/>
  <c r="J209" i="5"/>
  <c r="M209" i="5"/>
  <c r="G211" i="5"/>
  <c r="G259" i="5" s="1"/>
  <c r="J211" i="5"/>
  <c r="J259" i="5" s="1"/>
  <c r="M211" i="5"/>
  <c r="M259" i="5" s="1"/>
  <c r="G212" i="5"/>
  <c r="G260" i="5" s="1"/>
  <c r="J212" i="5"/>
  <c r="J260" i="5" s="1"/>
  <c r="M212" i="5"/>
  <c r="M260" i="5" s="1"/>
  <c r="E217" i="5"/>
  <c r="F217" i="5"/>
  <c r="H217" i="5"/>
  <c r="I217" i="5"/>
  <c r="K217" i="5"/>
  <c r="L217" i="5"/>
  <c r="G224" i="5"/>
  <c r="G232" i="5" s="1"/>
  <c r="J224" i="5"/>
  <c r="J232" i="5" s="1"/>
  <c r="M224" i="5"/>
  <c r="M232" i="5" s="1"/>
  <c r="G242" i="5"/>
  <c r="G250" i="5" s="1"/>
  <c r="J242" i="5"/>
  <c r="J250" i="5" s="1"/>
  <c r="M242" i="5"/>
  <c r="M250" i="5" s="1"/>
  <c r="D288" i="5"/>
  <c r="D289" i="5"/>
  <c r="D290" i="5"/>
  <c r="D291" i="5"/>
  <c r="D293" i="5"/>
  <c r="D294" i="5"/>
  <c r="M257" i="5" l="1"/>
  <c r="M265" i="5" s="1"/>
  <c r="M217" i="5"/>
  <c r="J257" i="5"/>
  <c r="J265" i="5" s="1"/>
  <c r="J217" i="5"/>
  <c r="G257" i="5"/>
  <c r="G265" i="5" s="1"/>
  <c r="G217" i="5"/>
  <c r="M191" i="5"/>
  <c r="M199" i="5" s="1"/>
  <c r="M151" i="5"/>
  <c r="J191" i="5"/>
  <c r="J199" i="5" s="1"/>
  <c r="J151" i="5"/>
  <c r="G191" i="5"/>
  <c r="G199" i="5" s="1"/>
  <c r="G151" i="5"/>
  <c r="M124" i="5"/>
  <c r="M132" i="5" s="1"/>
  <c r="M85" i="5"/>
  <c r="J124" i="5"/>
  <c r="J132" i="5" s="1"/>
  <c r="J85" i="5"/>
  <c r="G124" i="5"/>
  <c r="G132" i="5" s="1"/>
  <c r="G85" i="5"/>
  <c r="F132" i="5"/>
  <c r="D124" i="5"/>
  <c r="D132" i="5" s="1"/>
  <c r="E132" i="5"/>
  <c r="C124" i="5"/>
  <c r="C132" i="5" s="1"/>
  <c r="M282" i="5"/>
  <c r="AD84" i="5"/>
  <c r="J282" i="5"/>
  <c r="AA84" i="5"/>
  <c r="G282" i="5"/>
  <c r="X84" i="5"/>
  <c r="T84" i="5" s="1"/>
  <c r="M281" i="5"/>
  <c r="AD83" i="5"/>
  <c r="J281" i="5"/>
  <c r="AA83" i="5"/>
  <c r="G281" i="5"/>
  <c r="X83" i="5"/>
  <c r="T83" i="5" s="1"/>
  <c r="M280" i="5"/>
  <c r="AD82" i="5"/>
  <c r="J280" i="5"/>
  <c r="AA82" i="5"/>
  <c r="G280" i="5"/>
  <c r="X82" i="5"/>
  <c r="T82" i="5" s="1"/>
  <c r="M279" i="5"/>
  <c r="AD81" i="5"/>
  <c r="J279" i="5"/>
  <c r="AA81" i="5"/>
  <c r="G279" i="5"/>
  <c r="X81" i="5"/>
  <c r="T81" i="5" s="1"/>
  <c r="M278" i="5"/>
  <c r="AD80" i="5"/>
  <c r="J278" i="5"/>
  <c r="AA80" i="5"/>
  <c r="G278" i="5"/>
  <c r="X80" i="5"/>
  <c r="T80" i="5" s="1"/>
  <c r="M277" i="5"/>
  <c r="AD79" i="5"/>
  <c r="J277" i="5"/>
  <c r="AA79" i="5"/>
  <c r="G277" i="5"/>
  <c r="X79" i="5"/>
  <c r="T79" i="5" s="1"/>
  <c r="M276" i="5"/>
  <c r="AD78" i="5"/>
  <c r="J276" i="5"/>
  <c r="AA78" i="5"/>
  <c r="G276" i="5"/>
  <c r="X78" i="5"/>
  <c r="T78" i="5" s="1"/>
  <c r="M60" i="5"/>
  <c r="M21" i="5"/>
  <c r="J60" i="5"/>
  <c r="J21" i="5"/>
  <c r="G60" i="5"/>
  <c r="G21" i="5"/>
  <c r="AB84" i="5"/>
  <c r="Y84" i="5"/>
  <c r="V84" i="5"/>
  <c r="U84" i="5"/>
  <c r="D282" i="5"/>
  <c r="AB83" i="5"/>
  <c r="Y83" i="5"/>
  <c r="V83" i="5"/>
  <c r="U83" i="5"/>
  <c r="D281" i="5"/>
  <c r="AB82" i="5"/>
  <c r="Y82" i="5"/>
  <c r="V82" i="5"/>
  <c r="U82" i="5"/>
  <c r="D280" i="5"/>
  <c r="E280" i="5"/>
  <c r="C280" i="5" s="1"/>
  <c r="D292" i="5" s="1"/>
  <c r="AB81" i="5"/>
  <c r="Y81" i="5"/>
  <c r="V81" i="5"/>
  <c r="U81" i="5"/>
  <c r="D279" i="5"/>
  <c r="AB80" i="5"/>
  <c r="Y80" i="5"/>
  <c r="V80" i="5"/>
  <c r="U80" i="5"/>
  <c r="D278" i="5"/>
  <c r="AB79" i="5"/>
  <c r="Y79" i="5"/>
  <c r="V79" i="5"/>
  <c r="U79" i="5"/>
  <c r="D277" i="5"/>
  <c r="AB78" i="5"/>
  <c r="Y78" i="5"/>
  <c r="V78" i="5"/>
  <c r="U78" i="5"/>
  <c r="D276" i="5"/>
  <c r="AC85" i="5"/>
  <c r="L275" i="5"/>
  <c r="L283" i="5" s="1"/>
  <c r="K275" i="5"/>
  <c r="K283" i="5" s="1"/>
  <c r="Z85" i="5"/>
  <c r="I275" i="5"/>
  <c r="I283" i="5" s="1"/>
  <c r="H275" i="5"/>
  <c r="H283" i="5" s="1"/>
  <c r="D68" i="5"/>
  <c r="W85" i="5"/>
  <c r="U77" i="5"/>
  <c r="U85" i="5" s="1"/>
  <c r="F275" i="5"/>
  <c r="C68" i="5"/>
  <c r="E275" i="5"/>
  <c r="E283" i="5" l="1"/>
  <c r="C275" i="5"/>
  <c r="F283" i="5"/>
  <c r="D275" i="5"/>
  <c r="D283" i="5" s="1"/>
  <c r="G275" i="5"/>
  <c r="G283" i="5" s="1"/>
  <c r="X77" i="5"/>
  <c r="G68" i="5"/>
  <c r="J275" i="5"/>
  <c r="J283" i="5" s="1"/>
  <c r="AA77" i="5"/>
  <c r="J68" i="5"/>
  <c r="M275" i="5"/>
  <c r="M283" i="5" s="1"/>
  <c r="AD77" i="5"/>
  <c r="M68" i="5"/>
  <c r="S78" i="5"/>
  <c r="S79" i="5"/>
  <c r="S80" i="5"/>
  <c r="S81" i="5"/>
  <c r="S82" i="5"/>
  <c r="S83" i="5"/>
  <c r="S84" i="5"/>
  <c r="AD85" i="5" l="1"/>
  <c r="AB77" i="5"/>
  <c r="AB85" i="5" s="1"/>
  <c r="AA85" i="5"/>
  <c r="Y77" i="5"/>
  <c r="Y85" i="5" s="1"/>
  <c r="X85" i="5"/>
  <c r="T77" i="5"/>
  <c r="V77" i="5"/>
  <c r="V85" i="5" s="1"/>
  <c r="C283" i="5"/>
  <c r="D287" i="5"/>
  <c r="E285" i="5"/>
  <c r="D295" i="5" l="1"/>
  <c r="H285" i="5"/>
  <c r="K285" i="5"/>
  <c r="T85" i="5"/>
  <c r="S77" i="5"/>
  <c r="S85" i="5" s="1"/>
</calcChain>
</file>

<file path=xl/sharedStrings.xml><?xml version="1.0" encoding="utf-8"?>
<sst xmlns="http://schemas.openxmlformats.org/spreadsheetml/2006/main" count="1633" uniqueCount="210">
  <si>
    <t>№ п/п</t>
  </si>
  <si>
    <t>1.</t>
  </si>
  <si>
    <t>ОГБУЗ "Станция скорой медицинской помощи"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</si>
  <si>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</si>
  <si>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</si>
  <si>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</si>
  <si>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</si>
  <si>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</si>
  <si>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</si>
  <si>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5.</t>
  </si>
  <si>
    <t>ОГБУЗ "Октябрьская ЦРБ"</t>
  </si>
  <si>
    <t>6.</t>
  </si>
  <si>
    <t>ОГБУЗ "Смидовичская РБ"</t>
  </si>
  <si>
    <t>7.</t>
  </si>
  <si>
    <t>ОГБУЗ "Николаевская РБ"</t>
  </si>
  <si>
    <t>8.</t>
  </si>
  <si>
    <t>Наименование медицинской организации</t>
  </si>
  <si>
    <t xml:space="preserve">Филиал "Биробиджанский" СГ "Спасские ворота-М" </t>
  </si>
  <si>
    <t>Филиал ООО "РГС-МЕДИЦИНА" - "Росгосстрах- Биробиджан- Медицина"</t>
  </si>
  <si>
    <t>Филиал ООО СК  "ДАЛЬ-РОСМЕД" в г. Биробиджан</t>
  </si>
  <si>
    <t>в т.ч расходы на содержание СМП, руб.</t>
  </si>
  <si>
    <t>всего, руб.</t>
  </si>
  <si>
    <t>Итого по области</t>
  </si>
  <si>
    <t>з/пл, начисл, медикам, мяг. инв.</t>
  </si>
  <si>
    <t xml:space="preserve">Подушевой норматив финансирования скорой медицинской помощи </t>
  </si>
  <si>
    <t>расходы на содержание СМП</t>
  </si>
  <si>
    <t>в т.ч.</t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</si>
  <si>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январь 2013 г.</t>
    </r>
  </si>
  <si>
    <r>
      <t xml:space="preserve">Подушевой норматив финансирования скорой медицинской помощи на январь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</si>
  <si>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февраль 2013 г.</t>
    </r>
  </si>
  <si>
    <r>
      <t xml:space="preserve">Подушевой норматив финансирования скорой медицинской помощи на февраль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</si>
  <si>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март 2013 г.</t>
    </r>
  </si>
  <si>
    <r>
      <t xml:space="preserve">Подушевой норматив финансирования скорой медицинской помощи на март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</si>
  <si>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1 квартал 2013 г.</t>
    </r>
  </si>
  <si>
    <r>
      <t xml:space="preserve">Подушевой норматив финансирования скорой медицинской помощи на 1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</si>
  <si>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апрель 2013 г.</t>
    </r>
  </si>
  <si>
    <r>
      <t xml:space="preserve">Подушевой норматив финансирования скорой медицинской помощи на апрель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</si>
  <si>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май 2013 г.</t>
    </r>
  </si>
  <si>
    <r>
      <t xml:space="preserve">Подушевой норматив финансирования скорой медицинской помощи на май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</si>
  <si>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июнь 2013 г.</t>
    </r>
  </si>
  <si>
    <r>
      <t xml:space="preserve">Подушевой норматив финансирования скорой медицинской помощи на июнь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</si>
  <si>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2 квартал 2013 г.</t>
    </r>
  </si>
  <si>
    <r>
      <t xml:space="preserve">Подушевой норматив финансирования скорой медицинской помощи на 2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</si>
  <si>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июль 2013 г.</t>
    </r>
  </si>
  <si>
    <r>
      <t xml:space="preserve">Подушевой норматив финансирования скорой медицинской помощи на июль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</si>
  <si>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август 2013 г.</t>
    </r>
  </si>
  <si>
    <r>
      <t xml:space="preserve">Подушевой норматив финансирования скорой медицинской помощи на август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</si>
  <si>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сентябрь 2013 г.</t>
    </r>
  </si>
  <si>
    <r>
      <t xml:space="preserve">Подушевой норматив финансирования скорой медицинской помощи на сентябрь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</si>
  <si>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3 квартал 2013 г.</t>
    </r>
  </si>
  <si>
    <r>
      <t xml:space="preserve">Подушевой норматив финансирования скорой медицинской помощи на 3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</si>
  <si>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октябрь 2013 г.</t>
    </r>
  </si>
  <si>
    <r>
      <t xml:space="preserve">Подушевой норматив финансирования скорой медицинской помощи на октябрь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</si>
  <si>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ноябрь 2013 г.</t>
    </r>
  </si>
  <si>
    <r>
      <t xml:space="preserve">Подушевой норматив финансирования скорой медицинской помощи на ноябрь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</si>
  <si>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декабрь 2013 г.</t>
    </r>
  </si>
  <si>
    <r>
      <t xml:space="preserve">Подушевой норматив финансирования скорой медицинской помощи на декабрь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</si>
  <si>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</t>
    </r>
    <r>
      <rPr>
        <b/>
        <sz val="12"/>
        <rFont val="Times New Roman"/>
        <family val="1"/>
        <charset val="204"/>
      </rPr>
      <t>на 4 квартал 2013 г.</t>
    </r>
  </si>
  <si>
    <r>
      <t xml:space="preserve">Подушевой норматив финансирования скорой медицинской помощи на 4 квартал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</si>
  <si>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Подушевой норматив финансирования скорой медицинской помощи на 2013 год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</si>
  <si>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t>ОГБУЗ "Валдгеймская ЦРБ"</t>
  </si>
  <si>
    <r>
      <t xml:space="preserve">Подушевой норматив финансирования скорой медицинской помощи  </t>
    </r>
    <r>
      <rPr>
        <b/>
        <sz val="12"/>
        <rFont val="Times New Roman"/>
        <family val="1"/>
        <charset val="204"/>
      </rPr>
      <t>на  2013 г.</t>
    </r>
  </si>
  <si>
    <r>
      <t>Подушевой норматив финансирования скорой медицинской помощи з</t>
    </r>
    <r>
      <rPr>
        <b/>
        <sz val="12"/>
        <rFont val="Times New Roman"/>
        <family val="1"/>
        <charset val="204"/>
      </rPr>
      <t>а 4 месяца 2013 г.</t>
    </r>
  </si>
  <si>
    <r>
      <t xml:space="preserve">Подушевой норматив финансирования скорой медицинской помощи за 4 месяца 2013 года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</si>
  <si>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t>расходы на содержание СМП, руб.</t>
  </si>
  <si>
    <t>Приложение № ___</t>
  </si>
  <si>
    <t>с 01.07.2013 года</t>
  </si>
  <si>
    <r>
      <t xml:space="preserve">от "___" </t>
    </r>
    <r>
      <rPr>
        <u/>
        <sz val="12"/>
        <rFont val="Times New Roman"/>
        <family val="1"/>
        <charset val="204"/>
      </rPr>
      <t>июля</t>
    </r>
    <r>
      <rPr>
        <sz val="12"/>
        <rFont val="Times New Roman"/>
        <family val="1"/>
        <charset val="204"/>
      </rPr>
      <t xml:space="preserve">  2013 г.</t>
    </r>
  </si>
  <si>
    <t>к дополнительному соглашению №1 к тарифному соглашению в системе ОМС ЕАО на 2013 год</t>
  </si>
  <si>
    <t>к тарифному соглашению в системе ОМС ЕАО на 2015 год</t>
  </si>
  <si>
    <t>Объем финансирования скорой медицинской помощи на 2015 год по подушевому нормативу</t>
  </si>
  <si>
    <t xml:space="preserve">с 01.01.2015 г. </t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</si>
  <si>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 xml:space="preserve">на январь 2015 г. </t>
    </r>
    <r>
      <rPr>
        <sz val="12"/>
        <rFont val="Times New Roman"/>
        <family val="1"/>
        <charset val="204"/>
      </rPr>
      <t>по подушевому нормативу</t>
    </r>
  </si>
  <si>
    <r>
      <t xml:space="preserve">Объем финансирования скорой медицинской помощи на январь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</si>
  <si>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февраль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</si>
  <si>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февраль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</si>
  <si>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март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</si>
  <si>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март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</si>
  <si>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1 квартал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</si>
  <si>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1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</si>
  <si>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апрель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</si>
  <si>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апрель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</si>
  <si>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май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</si>
  <si>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май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</si>
  <si>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июнь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</si>
  <si>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июнь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</si>
  <si>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2 квартал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</si>
  <si>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2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</si>
  <si>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июль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</si>
  <si>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июль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</si>
  <si>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скорой медицинской помощи на август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</si>
  <si>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август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</si>
  <si>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сентябрь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</si>
  <si>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сентябрь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</si>
  <si>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скорой медицинской помощи на 3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</si>
  <si>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3 квартал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</si>
  <si>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октябрь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</si>
  <si>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октябрь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</si>
  <si>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скорой медицинской помощи на ноябрь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</si>
  <si>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ноябрь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</si>
  <si>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декабрь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</si>
  <si>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декабрь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</si>
  <si>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скорой медицинской помощи на 4 квартал 2015 года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</si>
  <si>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4 квартал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</si>
  <si>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 скорой медицинской помощи </t>
    </r>
    <r>
      <rPr>
        <b/>
        <sz val="12"/>
        <rFont val="Times New Roman"/>
        <family val="1"/>
        <charset val="204"/>
      </rPr>
      <t>на 2015 г.</t>
    </r>
    <r>
      <rPr>
        <sz val="12"/>
        <rFont val="Times New Roman"/>
        <family val="1"/>
        <charset val="204"/>
      </rPr>
      <t xml:space="preserve"> по подушевому нормативу</t>
    </r>
  </si>
  <si>
    <r>
      <t xml:space="preserve">Объем финансирования скорой медицинской помощи на 2015 год по подушевому нормативу </t>
    </r>
    <r>
      <rPr>
        <b/>
        <sz val="12"/>
        <color theme="1"/>
        <rFont val="Times New Roman"/>
        <family val="1"/>
        <charset val="204"/>
      </rPr>
      <t>в разбивке по страховым медицинским организациям</t>
    </r>
  </si>
  <si>
    <t>Таблица 1</t>
  </si>
  <si>
    <r>
      <t>Приложение № _</t>
    </r>
    <r>
      <rPr>
        <u/>
        <sz val="12"/>
        <rFont val="Times New Roman"/>
        <family val="1"/>
        <charset val="204"/>
      </rPr>
      <t>53</t>
    </r>
    <r>
      <rPr>
        <sz val="12"/>
        <rFont val="Times New Roman"/>
        <family val="1"/>
        <charset val="204"/>
      </rPr>
      <t>_</t>
    </r>
  </si>
  <si>
    <r>
      <t>от "_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_"_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_2015 года</t>
    </r>
  </si>
  <si>
    <t>Денежные выплаты за специфику работы на 2015 год</t>
  </si>
  <si>
    <t>ПО СКОРОЙ МЕДИЦИНСКОЙ ПОМОЩИ</t>
  </si>
  <si>
    <t>с 01.01.2015 года</t>
  </si>
  <si>
    <t>Таблица 2</t>
  </si>
  <si>
    <t>Наименование мед. организации</t>
  </si>
  <si>
    <t>ВСЕГО на 2015 год, руб.</t>
  </si>
  <si>
    <r>
      <t xml:space="preserve">Денежные выплаты за специфику работы на 2015 год по скорой медицинской помощи </t>
    </r>
    <r>
      <rPr>
        <b/>
        <sz val="11"/>
        <color theme="1"/>
        <rFont val="Times New Roman"/>
        <family val="1"/>
        <charset val="204"/>
      </rPr>
      <t>в разбивке по страховым медицинским организациям</t>
    </r>
  </si>
  <si>
    <t xml:space="preserve">Итого </t>
  </si>
  <si>
    <t>Примечание:</t>
  </si>
  <si>
    <t xml:space="preserve">Денежные выплаты на 2015 год за специфику работы предусматривают выплаты в размере 5000 рублей в месяц - для врача скорой медицинской помощи, 3500 рублей в месяц - для фельдшера (акушерки) скорой медицинской помощи, 2500 рублей в месяц - для медицинской сестры скорой медицинской помощи, районный коэффициент в размере 30%, процентную надбавку за стаж работы в южных районнах Дальнего Востока.
</t>
  </si>
  <si>
    <r>
      <t>Приложение №_</t>
    </r>
    <r>
      <rPr>
        <u/>
        <sz val="12"/>
        <rFont val="Times New Roman"/>
        <family val="1"/>
        <charset val="204"/>
      </rPr>
      <t>53</t>
    </r>
    <r>
      <rPr>
        <sz val="12"/>
        <rFont val="Times New Roman"/>
        <family val="1"/>
        <charset val="204"/>
      </rPr>
      <t>__</t>
    </r>
  </si>
  <si>
    <r>
      <t>от "__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__" __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__2015 года</t>
    </r>
  </si>
  <si>
    <t xml:space="preserve">к тарифному соглашению в системе ОМС ЕАО на 2015 год </t>
  </si>
  <si>
    <t>Структура расходов по скорой медицинской помощи  с 01.01.2015 года (среднегодовая)</t>
  </si>
  <si>
    <t>Таблица 3</t>
  </si>
  <si>
    <t>Наименование ЛПУ ЕАО</t>
  </si>
  <si>
    <t xml:space="preserve">Расходы медицинских организаций по статьям и подстатьям экономической классификации, в т.ч. (%) </t>
  </si>
  <si>
    <t>Всего, %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</si>
  <si>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</si>
  <si>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</si>
  <si>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</si>
  <si>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</si>
  <si>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</si>
  <si>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ОГБУЗ "Валдгеймская РБ"</t>
  </si>
  <si>
    <r>
      <t>Приложение №_</t>
    </r>
    <r>
      <rPr>
        <u/>
        <sz val="12"/>
        <rFont val="Times New Roman"/>
        <family val="1"/>
        <charset val="204"/>
      </rPr>
      <t>53</t>
    </r>
    <r>
      <rPr>
        <sz val="12"/>
        <rFont val="Times New Roman"/>
        <family val="1"/>
        <charset val="204"/>
      </rPr>
      <t>_</t>
    </r>
  </si>
  <si>
    <r>
      <t>от "_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__" __</t>
    </r>
    <r>
      <rPr>
        <u/>
        <sz val="12"/>
        <rFont val="Times New Roman"/>
        <family val="1"/>
        <charset val="204"/>
      </rPr>
      <t>февраля_</t>
    </r>
    <r>
      <rPr>
        <sz val="12"/>
        <rFont val="Times New Roman"/>
        <family val="1"/>
        <charset val="204"/>
      </rPr>
      <t>_2015 года</t>
    </r>
  </si>
  <si>
    <t>Структура расходов по скорой медицинской помощи                                                                                                      с 01.01.2015 года (без учета расходов на содержание) (среднегодовая)</t>
  </si>
  <si>
    <t>Таблица 4</t>
  </si>
  <si>
    <t>Структура расходов по скорой медицинской помощи                                                                                                      с 01.01.2014 года (без учета расходов на содержание) (среднегодовая)</t>
  </si>
  <si>
    <t>Тариф на 1 вызов скорой медицинской помощи с 01.01.2015 г.  (для межтерриториальных расчетов)</t>
  </si>
  <si>
    <t>Таблица 5</t>
  </si>
  <si>
    <t xml:space="preserve">Наименование медицинской организации </t>
  </si>
  <si>
    <t>Тариф, руб.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</si>
  <si>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</si>
  <si>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</si>
  <si>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</si>
  <si>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</si>
  <si>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(специализированная врачебная бригада) </t>
  </si>
  <si>
    <t xml:space="preserve">вызов бригады СМП при оказании неотложной медицинской помощи (специализированная врачебная бригада) </t>
  </si>
  <si>
    <t>кардио-реанимационная бригада (проведение тромболитической терапии)</t>
  </si>
  <si>
    <t xml:space="preserve">тарнспортировка больных, выполнение назначений пациентам онкологического профиля в вчеренее и ночное время, в выходные и праздничные дни </t>
  </si>
  <si>
    <t>амбулаторный прием пациентов на станции СМП</t>
  </si>
  <si>
    <t>код услуги</t>
  </si>
  <si>
    <t>98.11 (и)</t>
  </si>
  <si>
    <t>98.14 (и)</t>
  </si>
  <si>
    <t>98.02 (и)</t>
  </si>
  <si>
    <t>98.13 (и)</t>
  </si>
  <si>
    <t>98.12 (и)</t>
  </si>
  <si>
    <t>98.15 (и)</t>
  </si>
  <si>
    <t>98.17 (и)</t>
  </si>
  <si>
    <t>98.16 (и)</t>
  </si>
  <si>
    <t>98.06 (и)</t>
  </si>
  <si>
    <r>
      <t>от "_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__" __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__2015 года</t>
    </r>
  </si>
  <si>
    <t>Дополнительные коэффициенты к первой части тарифа на 1 вызов по скорой медицинской помощи для медицинских организаций различных форм собственности, работающих в системе ОМС
(для межтерриториальных расчетов)</t>
  </si>
  <si>
    <t>Таблица 6</t>
  </si>
  <si>
    <t>№</t>
  </si>
  <si>
    <t>Коэффициенты</t>
  </si>
  <si>
    <t>врачебная общепрофильная бригада (при оказании скорой и неотложной медицинской помощи)</t>
  </si>
  <si>
    <t>специализированная бригада  (при оказании скорой и неотложной медицинской помощи)</t>
  </si>
  <si>
    <t>транспортировка больных, выполнение назначений пациентам онкологического профиля в вечернее и ночное время, в выходные и праздничные дни</t>
  </si>
  <si>
    <t>Коэффициенты применены к тарифам на 1 вызов скорой медицинской помощи</t>
  </si>
  <si>
    <r>
      <t>Приложение № _</t>
    </r>
    <r>
      <rPr>
        <u/>
        <sz val="11"/>
        <color theme="1"/>
        <rFont val="Times New Roman"/>
        <family val="1"/>
        <charset val="204"/>
      </rPr>
      <t>53_</t>
    </r>
    <r>
      <rPr>
        <sz val="11"/>
        <color theme="1"/>
        <rFont val="Times New Roman"/>
        <family val="1"/>
        <charset val="204"/>
      </rPr>
      <t>_</t>
    </r>
  </si>
  <si>
    <r>
      <t>от "__</t>
    </r>
    <r>
      <rPr>
        <u/>
        <sz val="11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>__" __</t>
    </r>
    <r>
      <rPr>
        <u/>
        <sz val="11"/>
        <color theme="1"/>
        <rFont val="Times New Roman"/>
        <family val="1"/>
        <charset val="204"/>
      </rPr>
      <t>февраля</t>
    </r>
    <r>
      <rPr>
        <sz val="11"/>
        <color theme="1"/>
        <rFont val="Times New Roman"/>
        <family val="1"/>
        <charset val="204"/>
      </rPr>
      <t>_ 2015 года</t>
    </r>
  </si>
  <si>
    <t>Дополнительные коэффициенты к тарифам на 1 вызов скорой медицинской помощи, учитывающие надбавку за специфику работы в учреждении (для межтерриториальных расчетов)</t>
  </si>
  <si>
    <t>Таблица 7</t>
  </si>
  <si>
    <t>фельдшерская бригада  (при оказании скорой и неотложной медицинской помощи); транспортировка больных, выполнение назначений пациентам онкологического профиля в вечернее и ночное время, в выходные и праздничные дни, амбулаторный прием пациентов в отделении СМП (для отделений скорой мед.помощи ЦРБ и РБ)</t>
  </si>
  <si>
    <t>Структура тарифа на 1 вызов скорой медицинской помощи (для межтерриториальных расчетов) (среднегодовая)</t>
  </si>
  <si>
    <t>(без учета расходов на содержание и выплат за специфику работы)</t>
  </si>
  <si>
    <t>Таблица 8</t>
  </si>
  <si>
    <t>фельдшерская бригада (при оказании скорой и неотложной медицинской помощи)</t>
  </si>
  <si>
    <t>специализированная бригада (при оказании скорой и неотложной медицинской помощи)</t>
  </si>
  <si>
    <t xml:space="preserve">транспортировка больных, выполнение назначений пациентам онкологического профиля в вечернее и ночное время, в выходные и праздничные дни </t>
  </si>
  <si>
    <t>Коэффициенты дифференциации (Кдi)</t>
  </si>
  <si>
    <t>по скорой медицинской помощи на 2015 год</t>
  </si>
  <si>
    <t>Таблица 9</t>
  </si>
  <si>
    <t>МО</t>
  </si>
  <si>
    <t>Всего</t>
  </si>
  <si>
    <t>в том числе по группам застрахованных лиц</t>
  </si>
  <si>
    <t>моложе трудоспособного</t>
  </si>
  <si>
    <t>трудоспособный</t>
  </si>
  <si>
    <t>старше</t>
  </si>
  <si>
    <t>0-4 года</t>
  </si>
  <si>
    <t>5 - 17 лет</t>
  </si>
  <si>
    <t xml:space="preserve">18 - 59 лет </t>
  </si>
  <si>
    <t>18 - 54 лет</t>
  </si>
  <si>
    <t>60 лет и старше</t>
  </si>
  <si>
    <t>55 лет и старше</t>
  </si>
  <si>
    <t>муж.</t>
  </si>
  <si>
    <t>жен.</t>
  </si>
  <si>
    <t>Станция скорой медицинской помощи</t>
  </si>
  <si>
    <t>Специализированная бригада</t>
  </si>
  <si>
    <t>Врачебная бригада</t>
  </si>
  <si>
    <t>Фельдшерская бригада</t>
  </si>
  <si>
    <t>Ленинская ЦРБ</t>
  </si>
  <si>
    <t>Октябрьская ЦРБ</t>
  </si>
  <si>
    <t>Теплоозерская ЦРБ</t>
  </si>
  <si>
    <t>Облученская РБ</t>
  </si>
  <si>
    <t>Николаевская РБ</t>
  </si>
  <si>
    <t>Смидовичская РБ</t>
  </si>
  <si>
    <t>Всего по МО</t>
  </si>
  <si>
    <t>Коэффициенты дифференциации по скорой медицинской помощи применяются с 01.04.2015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</si>
</sst>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#,##0.00000000"/>
    <numFmt numFmtId="166" formatCode="0.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</cellStyleXfs>
  <cellXfs count="228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0" xfId="0" applyFont="1"/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/>
    <xf numFmtId="0" fontId="6" fillId="0" borderId="0" xfId="0" applyFont="1"/>
    <xf numFmtId="4" fontId="10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4" fillId="0" borderId="0" xfId="1"/>
    <xf numFmtId="0" fontId="4" fillId="0" borderId="0" xfId="1" applyAlignment="1"/>
    <xf numFmtId="0" fontId="4" fillId="0" borderId="0" xfId="1" applyAlignment="1">
      <alignment horizontal="center"/>
    </xf>
    <xf numFmtId="0" fontId="12" fillId="0" borderId="0" xfId="1" applyFont="1" applyAlignment="1">
      <alignment horizontal="left"/>
    </xf>
    <xf numFmtId="0" fontId="12" fillId="0" borderId="0" xfId="1" applyFont="1" applyAlignment="1">
      <alignment wrapText="1"/>
    </xf>
    <xf numFmtId="0" fontId="13" fillId="0" borderId="0" xfId="1" applyFont="1" applyAlignment="1">
      <alignment wrapText="1"/>
    </xf>
    <xf numFmtId="0" fontId="12" fillId="0" borderId="0" xfId="1" applyFont="1" applyAlignment="1"/>
    <xf numFmtId="0" fontId="9" fillId="0" borderId="0" xfId="0" applyFont="1" applyBorder="1"/>
    <xf numFmtId="4" fontId="9" fillId="0" borderId="0" xfId="0" applyNumberFormat="1" applyFont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1" applyFont="1"/>
    <xf numFmtId="0" fontId="5" fillId="0" borderId="0" xfId="1" applyFont="1" applyAlignment="1">
      <alignment horizontal="right"/>
    </xf>
    <xf numFmtId="4" fontId="1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1" applyFill="1"/>
    <xf numFmtId="0" fontId="4" fillId="0" borderId="0" xfId="1" applyFill="1" applyAlignment="1"/>
    <xf numFmtId="0" fontId="4" fillId="0" borderId="0" xfId="1" applyFill="1" applyAlignment="1">
      <alignment horizontal="center"/>
    </xf>
    <xf numFmtId="0" fontId="12" fillId="0" borderId="0" xfId="1" applyFont="1" applyFill="1" applyAlignment="1">
      <alignment horizontal="left"/>
    </xf>
    <xf numFmtId="0" fontId="5" fillId="0" borderId="0" xfId="1" applyFont="1" applyFill="1"/>
    <xf numFmtId="0" fontId="12" fillId="0" borderId="0" xfId="1" applyFont="1" applyFill="1" applyAlignment="1">
      <alignment wrapText="1"/>
    </xf>
    <xf numFmtId="0" fontId="13" fillId="0" borderId="0" xfId="1" applyFont="1" applyFill="1" applyAlignment="1">
      <alignment wrapText="1"/>
    </xf>
    <xf numFmtId="0" fontId="12" fillId="0" borderId="0" xfId="1" applyFont="1" applyFill="1" applyAlignment="1"/>
    <xf numFmtId="0" fontId="10" fillId="0" borderId="0" xfId="0" applyFont="1" applyFill="1"/>
    <xf numFmtId="0" fontId="8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9" fillId="0" borderId="0" xfId="0" applyFont="1" applyFill="1" applyBorder="1"/>
    <xf numFmtId="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9" fillId="0" borderId="0" xfId="0" applyFont="1" applyFill="1" applyAlignment="1">
      <alignment horizontal="center" vertical="center"/>
    </xf>
    <xf numFmtId="4" fontId="0" fillId="0" borderId="0" xfId="0" applyNumberFormat="1" applyFill="1"/>
    <xf numFmtId="0" fontId="5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5" fillId="0" borderId="0" xfId="0" applyFont="1" applyAlignment="1">
      <alignment horizontal="right"/>
    </xf>
    <xf numFmtId="0" fontId="15" fillId="0" borderId="0" xfId="0" applyFont="1"/>
    <xf numFmtId="2" fontId="15" fillId="0" borderId="0" xfId="0" applyNumberFormat="1" applyFont="1" applyAlignment="1">
      <alignment horizontal="center"/>
    </xf>
    <xf numFmtId="0" fontId="16" fillId="0" borderId="0" xfId="0" applyFont="1" applyAlignment="1"/>
    <xf numFmtId="0" fontId="9" fillId="0" borderId="0" xfId="0" applyFont="1" applyAlignment="1">
      <alignment vertical="center"/>
    </xf>
    <xf numFmtId="0" fontId="17" fillId="0" borderId="0" xfId="0" applyFont="1" applyFill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 shrinkToFit="1"/>
    </xf>
    <xf numFmtId="164" fontId="10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right" wrapText="1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0" xfId="1" applyFont="1" applyFill="1" applyAlignment="1">
      <alignment horizontal="left" wrapText="1"/>
    </xf>
    <xf numFmtId="0" fontId="22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22" fillId="0" borderId="8" xfId="0" applyFont="1" applyFill="1" applyBorder="1"/>
    <xf numFmtId="0" fontId="5" fillId="0" borderId="8" xfId="0" applyFont="1" applyFill="1" applyBorder="1"/>
    <xf numFmtId="0" fontId="11" fillId="0" borderId="8" xfId="0" applyFont="1" applyFill="1" applyBorder="1" applyAlignment="1">
      <alignment horizontal="right"/>
    </xf>
    <xf numFmtId="0" fontId="22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2" fillId="4" borderId="0" xfId="0" applyFont="1" applyFill="1"/>
    <xf numFmtId="0" fontId="23" fillId="0" borderId="0" xfId="0" applyFont="1" applyFill="1"/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/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/>
    <xf numFmtId="0" fontId="25" fillId="0" borderId="0" xfId="0" applyFont="1" applyFill="1"/>
    <xf numFmtId="0" fontId="25" fillId="0" borderId="0" xfId="0" applyFont="1" applyFill="1" applyBorder="1" applyAlignment="1">
      <alignment horizontal="center"/>
    </xf>
    <xf numFmtId="4" fontId="25" fillId="0" borderId="0" xfId="0" applyNumberFormat="1" applyFont="1" applyFill="1" applyBorder="1" applyAlignment="1">
      <alignment horizontal="center"/>
    </xf>
    <xf numFmtId="4" fontId="24" fillId="0" borderId="0" xfId="0" applyNumberFormat="1" applyFont="1" applyFill="1"/>
    <xf numFmtId="0" fontId="26" fillId="0" borderId="0" xfId="0" applyFont="1" applyFill="1"/>
    <xf numFmtId="4" fontId="26" fillId="0" borderId="0" xfId="0" applyNumberFormat="1" applyFont="1" applyFill="1"/>
    <xf numFmtId="0" fontId="26" fillId="0" borderId="0" xfId="0" applyFont="1"/>
    <xf numFmtId="0" fontId="25" fillId="0" borderId="0" xfId="0" applyFont="1"/>
    <xf numFmtId="0" fontId="5" fillId="0" borderId="0" xfId="1" applyFont="1" applyFill="1" applyAlignment="1"/>
    <xf numFmtId="0" fontId="5" fillId="0" borderId="0" xfId="1" applyFont="1" applyFill="1" applyAlignment="1">
      <alignment wrapText="1"/>
    </xf>
    <xf numFmtId="0" fontId="27" fillId="0" borderId="1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12" fillId="0" borderId="0" xfId="10"/>
    <xf numFmtId="0" fontId="5" fillId="0" borderId="0" xfId="10" applyFont="1"/>
    <xf numFmtId="0" fontId="5" fillId="0" borderId="0" xfId="10" applyFont="1" applyAlignment="1"/>
    <xf numFmtId="0" fontId="5" fillId="0" borderId="0" xfId="10" applyFont="1" applyAlignment="1">
      <alignment horizontal="right"/>
    </xf>
    <xf numFmtId="0" fontId="12" fillId="0" borderId="0" xfId="10" applyAlignment="1"/>
    <xf numFmtId="0" fontId="12" fillId="0" borderId="0" xfId="10" applyAlignment="1">
      <alignment horizontal="center"/>
    </xf>
    <xf numFmtId="0" fontId="5" fillId="0" borderId="0" xfId="10" applyFont="1" applyAlignment="1">
      <alignment wrapText="1"/>
    </xf>
    <xf numFmtId="0" fontId="5" fillId="0" borderId="0" xfId="10" applyFont="1" applyAlignment="1">
      <alignment horizontal="right" wrapText="1"/>
    </xf>
    <xf numFmtId="0" fontId="12" fillId="0" borderId="0" xfId="10" applyFont="1" applyAlignment="1"/>
    <xf numFmtId="0" fontId="13" fillId="0" borderId="0" xfId="10" applyFont="1" applyAlignment="1"/>
    <xf numFmtId="0" fontId="13" fillId="0" borderId="0" xfId="10" applyFont="1" applyAlignment="1">
      <alignment wrapText="1"/>
    </xf>
    <xf numFmtId="0" fontId="12" fillId="0" borderId="0" xfId="10" applyFont="1" applyAlignment="1">
      <alignment horizontal="left"/>
    </xf>
    <xf numFmtId="0" fontId="12" fillId="0" borderId="0" xfId="10" applyAlignment="1">
      <alignment horizontal="left"/>
    </xf>
    <xf numFmtId="0" fontId="5" fillId="0" borderId="0" xfId="0" applyFont="1" applyFill="1" applyBorder="1"/>
    <xf numFmtId="0" fontId="11" fillId="0" borderId="0" xfId="0" applyFont="1" applyFill="1" applyAlignment="1">
      <alignment horizontal="right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11"/>
    <xf numFmtId="0" fontId="28" fillId="0" borderId="0" xfId="11" applyFont="1" applyAlignment="1">
      <alignment horizontal="right"/>
    </xf>
    <xf numFmtId="0" fontId="28" fillId="0" borderId="0" xfId="11" applyFont="1" applyAlignment="1"/>
    <xf numFmtId="0" fontId="15" fillId="0" borderId="0" xfId="11" applyFont="1" applyAlignment="1">
      <alignment horizontal="right"/>
    </xf>
    <xf numFmtId="0" fontId="1" fillId="0" borderId="0" xfId="11" applyFont="1"/>
    <xf numFmtId="0" fontId="9" fillId="0" borderId="0" xfId="11" applyFont="1" applyAlignment="1">
      <alignment horizontal="center" wrapText="1"/>
    </xf>
    <xf numFmtId="0" fontId="10" fillId="0" borderId="2" xfId="11" applyFont="1" applyBorder="1" applyAlignment="1">
      <alignment horizontal="center" vertical="center"/>
    </xf>
    <xf numFmtId="0" fontId="10" fillId="0" borderId="2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5" xfId="11" applyFont="1" applyBorder="1" applyAlignment="1">
      <alignment horizontal="center" vertical="center"/>
    </xf>
    <xf numFmtId="0" fontId="10" fillId="0" borderId="5" xfId="11" applyFont="1" applyBorder="1" applyAlignment="1">
      <alignment horizontal="center" vertical="center" wrapText="1"/>
    </xf>
    <xf numFmtId="0" fontId="10" fillId="0" borderId="3" xfId="11" applyFont="1" applyBorder="1" applyAlignment="1">
      <alignment horizontal="center" vertical="center"/>
    </xf>
    <xf numFmtId="0" fontId="10" fillId="0" borderId="3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1" xfId="11" applyFont="1" applyBorder="1" applyAlignment="1">
      <alignment vertical="center" wrapText="1"/>
    </xf>
    <xf numFmtId="165" fontId="10" fillId="0" borderId="1" xfId="11" applyNumberFormat="1" applyFont="1" applyBorder="1" applyAlignment="1">
      <alignment horizontal="center" vertical="center"/>
    </xf>
    <xf numFmtId="0" fontId="10" fillId="0" borderId="1" xfId="11" applyFont="1" applyBorder="1" applyAlignment="1">
      <alignment horizontal="center"/>
    </xf>
    <xf numFmtId="0" fontId="10" fillId="0" borderId="1" xfId="11" applyFont="1" applyBorder="1"/>
    <xf numFmtId="0" fontId="29" fillId="0" borderId="0" xfId="11" applyFont="1" applyAlignment="1">
      <alignment horizontal="left"/>
    </xf>
    <xf numFmtId="0" fontId="15" fillId="0" borderId="0" xfId="11" applyFont="1" applyAlignment="1"/>
    <xf numFmtId="0" fontId="1" fillId="0" borderId="0" xfId="11" applyFont="1" applyAlignment="1">
      <alignment horizontal="right"/>
    </xf>
    <xf numFmtId="0" fontId="10" fillId="0" borderId="1" xfId="11" applyFont="1" applyBorder="1" applyAlignment="1">
      <alignment wrapText="1"/>
    </xf>
    <xf numFmtId="0" fontId="10" fillId="0" borderId="0" xfId="11" applyFont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165" fontId="10" fillId="0" borderId="0" xfId="11" applyNumberFormat="1" applyFont="1" applyBorder="1" applyAlignment="1">
      <alignment horizontal="center" vertical="center"/>
    </xf>
    <xf numFmtId="0" fontId="15" fillId="0" borderId="0" xfId="11" applyFont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4" fontId="11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/>
    <xf numFmtId="0" fontId="15" fillId="0" borderId="0" xfId="12" applyFont="1"/>
    <xf numFmtId="0" fontId="5" fillId="0" borderId="0" xfId="12" applyFont="1" applyFill="1" applyAlignment="1">
      <alignment horizontal="right"/>
    </xf>
    <xf numFmtId="0" fontId="12" fillId="0" borderId="0" xfId="12" applyFont="1" applyFill="1" applyAlignment="1">
      <alignment horizontal="left"/>
    </xf>
    <xf numFmtId="0" fontId="1" fillId="0" borderId="0" xfId="12" applyFill="1" applyAlignment="1"/>
    <xf numFmtId="0" fontId="5" fillId="0" borderId="0" xfId="12" applyFont="1" applyFill="1"/>
    <xf numFmtId="0" fontId="5" fillId="0" borderId="0" xfId="12" applyFont="1" applyFill="1" applyAlignment="1">
      <alignment wrapText="1"/>
    </xf>
    <xf numFmtId="0" fontId="12" fillId="0" borderId="0" xfId="12" applyFont="1" applyFill="1" applyAlignment="1"/>
    <xf numFmtId="0" fontId="5" fillId="0" borderId="0" xfId="12" applyFont="1" applyFill="1" applyAlignment="1"/>
    <xf numFmtId="0" fontId="1" fillId="0" borderId="0" xfId="12" applyFill="1"/>
    <xf numFmtId="0" fontId="31" fillId="0" borderId="0" xfId="12" applyFont="1" applyBorder="1" applyAlignment="1">
      <alignment horizontal="center" vertical="center"/>
    </xf>
    <xf numFmtId="0" fontId="31" fillId="0" borderId="0" xfId="12" applyFont="1" applyBorder="1" applyAlignment="1">
      <alignment horizontal="center" vertical="center"/>
    </xf>
    <xf numFmtId="0" fontId="9" fillId="0" borderId="0" xfId="12" applyFont="1" applyBorder="1" applyAlignment="1">
      <alignment horizontal="center" vertical="center"/>
    </xf>
    <xf numFmtId="0" fontId="9" fillId="0" borderId="8" xfId="12" applyFont="1" applyBorder="1" applyAlignment="1">
      <alignment horizontal="center" vertical="center"/>
    </xf>
    <xf numFmtId="0" fontId="9" fillId="0" borderId="8" xfId="12" applyFont="1" applyBorder="1" applyAlignment="1">
      <alignment horizontal="right" vertical="center"/>
    </xf>
    <xf numFmtId="0" fontId="15" fillId="0" borderId="1" xfId="12" applyFont="1" applyBorder="1" applyAlignment="1">
      <alignment horizontal="center" vertical="center"/>
    </xf>
    <xf numFmtId="0" fontId="15" fillId="0" borderId="1" xfId="12" applyFont="1" applyBorder="1" applyAlignment="1">
      <alignment horizontal="center" vertical="center" wrapText="1"/>
    </xf>
    <xf numFmtId="0" fontId="15" fillId="0" borderId="1" xfId="12" applyNumberFormat="1" applyFont="1" applyBorder="1" applyAlignment="1">
      <alignment horizontal="center" vertical="center"/>
    </xf>
    <xf numFmtId="0" fontId="15" fillId="0" borderId="1" xfId="12" applyFont="1" applyBorder="1" applyAlignment="1">
      <alignment horizontal="center" vertical="center"/>
    </xf>
    <xf numFmtId="0" fontId="15" fillId="0" borderId="1" xfId="12" applyFont="1" applyBorder="1" applyAlignment="1">
      <alignment horizontal="center" vertical="center" wrapText="1"/>
    </xf>
    <xf numFmtId="2" fontId="15" fillId="0" borderId="1" xfId="12" applyNumberFormat="1" applyFont="1" applyBorder="1" applyAlignment="1">
      <alignment wrapText="1"/>
    </xf>
    <xf numFmtId="166" fontId="15" fillId="0" borderId="1" xfId="12" applyNumberFormat="1" applyFont="1" applyBorder="1" applyAlignment="1">
      <alignment horizontal="center"/>
    </xf>
    <xf numFmtId="0" fontId="15" fillId="0" borderId="1" xfId="12" applyFont="1" applyBorder="1" applyAlignment="1">
      <alignment wrapText="1"/>
    </xf>
    <xf numFmtId="0" fontId="17" fillId="0" borderId="1" xfId="12" applyFont="1" applyBorder="1"/>
    <xf numFmtId="166" fontId="17" fillId="0" borderId="1" xfId="12" applyNumberFormat="1" applyFont="1" applyBorder="1" applyAlignment="1">
      <alignment horizontal="center"/>
    </xf>
    <xf numFmtId="0" fontId="15" fillId="0" borderId="0" xfId="12" applyFont="1" applyBorder="1"/>
    <xf numFmtId="0" fontId="21" fillId="0" borderId="0" xfId="12" applyFont="1"/>
    <xf numFmtId="0" fontId="9" fillId="0" borderId="0" xfId="12" applyFont="1"/>
  </cellXfs>
  <cellStyles count="13">
    <cellStyle name="Денежный 2" xfId="3"/>
    <cellStyle name="Обычный" xfId="0" builtinId="0"/>
    <cellStyle name="Обычный 2" xfId="1"/>
    <cellStyle name="Обычный 2 2" xfId="4"/>
    <cellStyle name="Обычный 2 3" xfId="10"/>
    <cellStyle name="Обычный 2 4" xfId="12"/>
    <cellStyle name="Обычный 3" xfId="5"/>
    <cellStyle name="Обычный 3 2" xfId="11"/>
    <cellStyle name="Обычный 4" xfId="6"/>
    <cellStyle name="Процентный 2" xfId="7"/>
    <cellStyle name="Финансовый 2" xfId="2"/>
    <cellStyle name="Финансовый 2 2" xfId="8"/>
    <cellStyle name="Финансовый 3" xfId="9"/>
  </cellStyles>
  <dxfs count="0"/>
  <tableStyles count="0" defaultTableStyle="TableStyleMedium2" defaultPivotStyle="PivotStyleMedium9"/>
  <colors>
    <mruColors>
      <color rgb="FF66FF33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0;&#1085;&#1072;&#1085;&#1089;&#1086;&#1074;&#1086;&#1077;%20&#1086;&#1073;&#1077;&#1089;&#1087;&#1077;&#1095;%20&#1057;&#1052;&#1055;%20&#1074;%202013%20&#1075;.%20&#1076;&#1083;&#1103;%20&#1041;&#1059;&#1061;&#1043;&#1040;&#1051;&#1058;&#1045;&#1056;&#1048;&#104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3;%20&#1085;&#1072;%20&#1089;&#1086;&#1076;&#1077;&#1088;&#1078;%20&#1057;&#1052;&#1055;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П на 2013 год"/>
      <sheetName val="СМП на 2013 год БЕЗ ДОП ВЫПЛАТ"/>
      <sheetName val="Лист2"/>
      <sheetName val="Лист3"/>
      <sheetName val="СМП на 2013 год без выпл с 1.06"/>
    </sheetNames>
    <sheetDataSet>
      <sheetData sheetId="0" refreshError="1"/>
      <sheetData sheetId="1" refreshError="1">
        <row r="10">
          <cell r="D10">
            <v>721712</v>
          </cell>
          <cell r="E10">
            <v>3961975</v>
          </cell>
          <cell r="F10">
            <v>829776</v>
          </cell>
        </row>
        <row r="11">
          <cell r="D11">
            <v>229318</v>
          </cell>
          <cell r="E11">
            <v>1258885</v>
          </cell>
          <cell r="F11">
            <v>263654</v>
          </cell>
        </row>
        <row r="12">
          <cell r="D12">
            <v>231078</v>
          </cell>
          <cell r="E12">
            <v>1268548</v>
          </cell>
          <cell r="F12">
            <v>265678</v>
          </cell>
        </row>
        <row r="13">
          <cell r="D13">
            <v>142258</v>
          </cell>
          <cell r="E13">
            <v>780949</v>
          </cell>
          <cell r="F13">
            <v>163558</v>
          </cell>
        </row>
        <row r="14">
          <cell r="D14">
            <v>120362</v>
          </cell>
          <cell r="E14">
            <v>660748</v>
          </cell>
          <cell r="F14">
            <v>138384</v>
          </cell>
        </row>
        <row r="15">
          <cell r="D15">
            <v>115344</v>
          </cell>
          <cell r="E15">
            <v>633204</v>
          </cell>
          <cell r="F15">
            <v>132615</v>
          </cell>
        </row>
        <row r="16">
          <cell r="D16">
            <v>110773</v>
          </cell>
          <cell r="E16">
            <v>608110</v>
          </cell>
          <cell r="F16">
            <v>127360</v>
          </cell>
        </row>
        <row r="17">
          <cell r="D17">
            <v>140863</v>
          </cell>
          <cell r="E17">
            <v>773290</v>
          </cell>
          <cell r="F17">
            <v>161954</v>
          </cell>
        </row>
        <row r="60">
          <cell r="D60">
            <v>693369</v>
          </cell>
          <cell r="E60">
            <v>3806377</v>
          </cell>
          <cell r="F60">
            <v>797188</v>
          </cell>
        </row>
        <row r="61">
          <cell r="D61">
            <v>171269</v>
          </cell>
          <cell r="E61">
            <v>940213</v>
          </cell>
          <cell r="F61">
            <v>196913</v>
          </cell>
        </row>
        <row r="62">
          <cell r="D62">
            <v>224486</v>
          </cell>
          <cell r="E62">
            <v>1232358</v>
          </cell>
          <cell r="F62">
            <v>258099</v>
          </cell>
        </row>
        <row r="63">
          <cell r="D63">
            <v>119515</v>
          </cell>
          <cell r="E63">
            <v>656101</v>
          </cell>
          <cell r="F63">
            <v>137411</v>
          </cell>
        </row>
        <row r="64">
          <cell r="D64">
            <v>113635</v>
          </cell>
          <cell r="E64">
            <v>623818</v>
          </cell>
          <cell r="F64">
            <v>130649</v>
          </cell>
        </row>
        <row r="65">
          <cell r="D65">
            <v>93438</v>
          </cell>
          <cell r="E65">
            <v>512945</v>
          </cell>
          <cell r="F65">
            <v>107428</v>
          </cell>
        </row>
        <row r="66">
          <cell r="D66">
            <v>104611</v>
          </cell>
          <cell r="E66">
            <v>574284</v>
          </cell>
          <cell r="F66">
            <v>120276</v>
          </cell>
        </row>
        <row r="67">
          <cell r="D67">
            <v>130924</v>
          </cell>
          <cell r="E67">
            <v>718734</v>
          </cell>
          <cell r="F67">
            <v>150528</v>
          </cell>
        </row>
        <row r="110">
          <cell r="D110">
            <v>685909</v>
          </cell>
          <cell r="E110">
            <v>3765424</v>
          </cell>
          <cell r="F110">
            <v>788612</v>
          </cell>
        </row>
        <row r="111">
          <cell r="D111">
            <v>171400</v>
          </cell>
          <cell r="E111">
            <v>940931</v>
          </cell>
          <cell r="F111">
            <v>197064</v>
          </cell>
        </row>
        <row r="112">
          <cell r="D112">
            <v>217962</v>
          </cell>
          <cell r="E112">
            <v>1196541</v>
          </cell>
          <cell r="F112">
            <v>250598</v>
          </cell>
        </row>
        <row r="113">
          <cell r="D113">
            <v>121726</v>
          </cell>
          <cell r="E113">
            <v>668237</v>
          </cell>
          <cell r="F113">
            <v>139952</v>
          </cell>
        </row>
        <row r="114">
          <cell r="D114">
            <v>111521</v>
          </cell>
          <cell r="E114">
            <v>612216</v>
          </cell>
          <cell r="F114">
            <v>128219</v>
          </cell>
        </row>
        <row r="115">
          <cell r="D115">
            <v>93418</v>
          </cell>
          <cell r="E115">
            <v>512837</v>
          </cell>
          <cell r="F115">
            <v>107406</v>
          </cell>
        </row>
        <row r="116">
          <cell r="D116">
            <v>101344</v>
          </cell>
          <cell r="E116">
            <v>556350</v>
          </cell>
          <cell r="F116">
            <v>116519</v>
          </cell>
        </row>
        <row r="117">
          <cell r="D117">
            <v>130924</v>
          </cell>
          <cell r="E117">
            <v>718734</v>
          </cell>
          <cell r="F117">
            <v>150528</v>
          </cell>
        </row>
        <row r="209">
          <cell r="D209">
            <v>678921</v>
          </cell>
          <cell r="E209">
            <v>3727063</v>
          </cell>
          <cell r="F209">
            <v>780577</v>
          </cell>
        </row>
        <row r="210">
          <cell r="D210">
            <v>219727</v>
          </cell>
          <cell r="E210">
            <v>1206231</v>
          </cell>
          <cell r="F210">
            <v>252627</v>
          </cell>
        </row>
        <row r="211">
          <cell r="D211">
            <v>209349</v>
          </cell>
          <cell r="E211">
            <v>1149261</v>
          </cell>
          <cell r="F211">
            <v>240696</v>
          </cell>
        </row>
        <row r="212">
          <cell r="D212">
            <v>112274</v>
          </cell>
          <cell r="E212">
            <v>616352</v>
          </cell>
          <cell r="F212">
            <v>129086</v>
          </cell>
        </row>
        <row r="213">
          <cell r="D213">
            <v>110498</v>
          </cell>
          <cell r="E213">
            <v>606600</v>
          </cell>
          <cell r="F213">
            <v>127043</v>
          </cell>
        </row>
        <row r="214">
          <cell r="D214">
            <v>93466</v>
          </cell>
          <cell r="E214">
            <v>513097</v>
          </cell>
          <cell r="F214">
            <v>107460</v>
          </cell>
        </row>
        <row r="215">
          <cell r="D215">
            <v>99428</v>
          </cell>
          <cell r="E215">
            <v>545829</v>
          </cell>
          <cell r="F215">
            <v>114316</v>
          </cell>
        </row>
        <row r="216">
          <cell r="D216">
            <v>130924</v>
          </cell>
          <cell r="E216">
            <v>718734</v>
          </cell>
          <cell r="F216">
            <v>150528</v>
          </cell>
        </row>
        <row r="259">
          <cell r="D259">
            <v>696622</v>
          </cell>
          <cell r="E259">
            <v>3824240</v>
          </cell>
          <cell r="F259">
            <v>800930</v>
          </cell>
        </row>
        <row r="260">
          <cell r="D260">
            <v>165017</v>
          </cell>
          <cell r="E260">
            <v>905892</v>
          </cell>
          <cell r="F260">
            <v>189726</v>
          </cell>
        </row>
        <row r="261">
          <cell r="D261">
            <v>205464</v>
          </cell>
          <cell r="E261">
            <v>1127932</v>
          </cell>
          <cell r="F261">
            <v>236228</v>
          </cell>
        </row>
        <row r="262">
          <cell r="D262">
            <v>122067</v>
          </cell>
          <cell r="E262">
            <v>670107</v>
          </cell>
          <cell r="F262">
            <v>140344</v>
          </cell>
        </row>
        <row r="263">
          <cell r="D263">
            <v>108844</v>
          </cell>
          <cell r="E263">
            <v>597518</v>
          </cell>
          <cell r="F263">
            <v>125141</v>
          </cell>
        </row>
        <row r="264">
          <cell r="D264">
            <v>91465</v>
          </cell>
          <cell r="E264">
            <v>502114</v>
          </cell>
          <cell r="F264">
            <v>105160</v>
          </cell>
        </row>
        <row r="265">
          <cell r="D265">
            <v>93300</v>
          </cell>
          <cell r="E265">
            <v>512186</v>
          </cell>
          <cell r="F265">
            <v>107270</v>
          </cell>
        </row>
        <row r="266">
          <cell r="D266">
            <v>127930</v>
          </cell>
          <cell r="E266">
            <v>702299</v>
          </cell>
          <cell r="F266">
            <v>147086</v>
          </cell>
        </row>
        <row r="309">
          <cell r="D309">
            <v>665615</v>
          </cell>
          <cell r="E309">
            <v>3654017</v>
          </cell>
          <cell r="F309">
            <v>765279</v>
          </cell>
        </row>
        <row r="310">
          <cell r="D310">
            <v>165017</v>
          </cell>
          <cell r="E310">
            <v>905892</v>
          </cell>
          <cell r="F310">
            <v>189726</v>
          </cell>
        </row>
        <row r="311">
          <cell r="D311">
            <v>203848</v>
          </cell>
          <cell r="E311">
            <v>1119061</v>
          </cell>
          <cell r="F311">
            <v>234370</v>
          </cell>
        </row>
        <row r="312">
          <cell r="D312">
            <v>110183</v>
          </cell>
          <cell r="E312">
            <v>604869</v>
          </cell>
          <cell r="F312">
            <v>126680</v>
          </cell>
        </row>
        <row r="313">
          <cell r="D313">
            <v>108398</v>
          </cell>
          <cell r="E313">
            <v>595070</v>
          </cell>
          <cell r="F313">
            <v>124629</v>
          </cell>
        </row>
        <row r="314">
          <cell r="D314">
            <v>91465</v>
          </cell>
          <cell r="E314">
            <v>502113</v>
          </cell>
          <cell r="F314">
            <v>105160</v>
          </cell>
        </row>
        <row r="315">
          <cell r="D315">
            <v>92490</v>
          </cell>
          <cell r="E315">
            <v>507743</v>
          </cell>
          <cell r="F315">
            <v>106339</v>
          </cell>
        </row>
        <row r="316">
          <cell r="D316">
            <v>127930</v>
          </cell>
          <cell r="E316">
            <v>702299</v>
          </cell>
          <cell r="F316">
            <v>147086</v>
          </cell>
        </row>
        <row r="407">
          <cell r="D407">
            <v>679376</v>
          </cell>
          <cell r="E407">
            <v>3729560</v>
          </cell>
          <cell r="F407">
            <v>781100</v>
          </cell>
        </row>
        <row r="409">
          <cell r="D409">
            <v>203245</v>
          </cell>
          <cell r="E409">
            <v>1115750</v>
          </cell>
          <cell r="F409">
            <v>233677</v>
          </cell>
        </row>
        <row r="410">
          <cell r="D410">
            <v>107828</v>
          </cell>
          <cell r="E410">
            <v>591940</v>
          </cell>
          <cell r="F410">
            <v>123973</v>
          </cell>
        </row>
        <row r="457">
          <cell r="D457">
            <v>680629</v>
          </cell>
          <cell r="E457">
            <v>3736441</v>
          </cell>
          <cell r="F457">
            <v>782542</v>
          </cell>
        </row>
        <row r="459">
          <cell r="D459">
            <v>203353</v>
          </cell>
          <cell r="E459">
            <v>1116341</v>
          </cell>
          <cell r="F459">
            <v>233801</v>
          </cell>
        </row>
        <row r="460">
          <cell r="D460">
            <v>128027</v>
          </cell>
          <cell r="E460">
            <v>702826</v>
          </cell>
          <cell r="F460">
            <v>147196</v>
          </cell>
        </row>
        <row r="507">
          <cell r="D507">
            <v>645705</v>
          </cell>
          <cell r="E507">
            <v>3544717</v>
          </cell>
          <cell r="F507">
            <v>742388</v>
          </cell>
        </row>
        <row r="509">
          <cell r="D509">
            <v>202922</v>
          </cell>
          <cell r="E509">
            <v>1113979</v>
          </cell>
          <cell r="F509">
            <v>233306</v>
          </cell>
        </row>
        <row r="510">
          <cell r="D510">
            <v>121466</v>
          </cell>
          <cell r="E510">
            <v>666808</v>
          </cell>
          <cell r="F510">
            <v>139653</v>
          </cell>
        </row>
        <row r="607">
          <cell r="D607">
            <v>708544</v>
          </cell>
          <cell r="E607">
            <v>3889681</v>
          </cell>
          <cell r="F607">
            <v>814635</v>
          </cell>
        </row>
        <row r="609">
          <cell r="D609">
            <v>210679</v>
          </cell>
          <cell r="E609">
            <v>1156562</v>
          </cell>
          <cell r="F609">
            <v>242224</v>
          </cell>
        </row>
        <row r="610">
          <cell r="D610">
            <v>129724</v>
          </cell>
          <cell r="E610">
            <v>712142</v>
          </cell>
          <cell r="F610">
            <v>149148</v>
          </cell>
        </row>
        <row r="657">
          <cell r="D657">
            <v>679180</v>
          </cell>
          <cell r="E657">
            <v>3728486</v>
          </cell>
          <cell r="F657">
            <v>780875</v>
          </cell>
        </row>
        <row r="659">
          <cell r="D659">
            <v>214648</v>
          </cell>
          <cell r="E659">
            <v>1178347</v>
          </cell>
          <cell r="F659">
            <v>246787</v>
          </cell>
        </row>
        <row r="660">
          <cell r="D660">
            <v>112653</v>
          </cell>
          <cell r="E660">
            <v>618434</v>
          </cell>
          <cell r="F660">
            <v>129522</v>
          </cell>
        </row>
        <row r="707">
          <cell r="D707">
            <v>679416</v>
          </cell>
          <cell r="E707">
            <v>3729780</v>
          </cell>
          <cell r="F707">
            <v>781147</v>
          </cell>
        </row>
        <row r="709">
          <cell r="D709">
            <v>219765</v>
          </cell>
          <cell r="E709">
            <v>1206438</v>
          </cell>
          <cell r="F709">
            <v>252670</v>
          </cell>
        </row>
        <row r="710">
          <cell r="D710">
            <v>128907</v>
          </cell>
          <cell r="E710">
            <v>707656</v>
          </cell>
          <cell r="F710">
            <v>148208</v>
          </cell>
        </row>
        <row r="809">
          <cell r="C809">
            <v>62757808</v>
          </cell>
        </row>
        <row r="810">
          <cell r="C810">
            <v>17017352</v>
          </cell>
        </row>
        <row r="811">
          <cell r="C811">
            <v>19456051</v>
          </cell>
        </row>
        <row r="812">
          <cell r="C812">
            <v>11127780</v>
          </cell>
        </row>
        <row r="813">
          <cell r="C813">
            <v>10241086</v>
          </cell>
        </row>
        <row r="814">
          <cell r="C814">
            <v>8653817</v>
          </cell>
        </row>
        <row r="815">
          <cell r="C815">
            <v>9074014</v>
          </cell>
        </row>
        <row r="816">
          <cell r="C816">
            <v>11963796</v>
          </cell>
        </row>
        <row r="817">
          <cell r="C817">
            <v>150291704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 на содерж СМП 2013"/>
      <sheetName val="Лист2"/>
      <sheetName val="Лист3"/>
    </sheetNames>
    <sheetDataSet>
      <sheetData sheetId="0" refreshError="1">
        <row r="12">
          <cell r="E12">
            <v>88751</v>
          </cell>
          <cell r="F12">
            <v>487214</v>
          </cell>
          <cell r="G12">
            <v>102040</v>
          </cell>
        </row>
        <row r="13">
          <cell r="E13">
            <v>59569</v>
          </cell>
          <cell r="F13">
            <v>327016</v>
          </cell>
          <cell r="G13">
            <v>68488</v>
          </cell>
        </row>
        <row r="14">
          <cell r="E14">
            <v>32238</v>
          </cell>
          <cell r="F14">
            <v>176975</v>
          </cell>
          <cell r="G14">
            <v>37065</v>
          </cell>
        </row>
        <row r="15">
          <cell r="E15">
            <v>17483</v>
          </cell>
          <cell r="F15">
            <v>95976</v>
          </cell>
          <cell r="G15">
            <v>20101</v>
          </cell>
        </row>
        <row r="16">
          <cell r="E16">
            <v>10640</v>
          </cell>
          <cell r="F16">
            <v>58413</v>
          </cell>
          <cell r="G16">
            <v>12234</v>
          </cell>
        </row>
        <row r="17">
          <cell r="E17">
            <v>27490</v>
          </cell>
          <cell r="F17">
            <v>150910</v>
          </cell>
          <cell r="G17">
            <v>31605</v>
          </cell>
        </row>
        <row r="18">
          <cell r="E18">
            <v>30344</v>
          </cell>
          <cell r="F18">
            <v>166581</v>
          </cell>
          <cell r="G18">
            <v>34888</v>
          </cell>
        </row>
        <row r="19">
          <cell r="E19">
            <v>15910</v>
          </cell>
          <cell r="F19">
            <v>87339</v>
          </cell>
          <cell r="G19">
            <v>18292</v>
          </cell>
        </row>
        <row r="27">
          <cell r="E27">
            <v>102173</v>
          </cell>
          <cell r="F27">
            <v>560897</v>
          </cell>
          <cell r="G27">
            <v>117472</v>
          </cell>
        </row>
        <row r="28">
          <cell r="E28">
            <v>11111</v>
          </cell>
          <cell r="F28">
            <v>60997</v>
          </cell>
          <cell r="G28">
            <v>12775</v>
          </cell>
        </row>
        <row r="29">
          <cell r="E29">
            <v>34062</v>
          </cell>
          <cell r="F29">
            <v>186986</v>
          </cell>
          <cell r="G29">
            <v>39161</v>
          </cell>
        </row>
        <row r="30">
          <cell r="E30">
            <v>16407</v>
          </cell>
          <cell r="F30">
            <v>90072</v>
          </cell>
          <cell r="G30">
            <v>18864</v>
          </cell>
        </row>
        <row r="31">
          <cell r="E31">
            <v>9768</v>
          </cell>
          <cell r="F31">
            <v>53622</v>
          </cell>
          <cell r="G31">
            <v>11230</v>
          </cell>
        </row>
        <row r="32">
          <cell r="E32">
            <v>12089</v>
          </cell>
          <cell r="F32">
            <v>66367</v>
          </cell>
          <cell r="G32">
            <v>13899</v>
          </cell>
        </row>
        <row r="33">
          <cell r="E33">
            <v>29878</v>
          </cell>
          <cell r="F33">
            <v>164021</v>
          </cell>
          <cell r="G33">
            <v>34352</v>
          </cell>
        </row>
        <row r="34">
          <cell r="E34">
            <v>15910</v>
          </cell>
          <cell r="F34">
            <v>87339</v>
          </cell>
          <cell r="G34">
            <v>18292</v>
          </cell>
        </row>
        <row r="41">
          <cell r="E41">
            <v>93410</v>
          </cell>
          <cell r="F41">
            <v>512791</v>
          </cell>
          <cell r="G41">
            <v>107396</v>
          </cell>
        </row>
        <row r="42">
          <cell r="E42">
            <v>11242</v>
          </cell>
          <cell r="F42">
            <v>61716</v>
          </cell>
          <cell r="G42">
            <v>12925</v>
          </cell>
        </row>
        <row r="43">
          <cell r="E43">
            <v>27537</v>
          </cell>
          <cell r="F43">
            <v>151170</v>
          </cell>
          <cell r="G43">
            <v>31660</v>
          </cell>
        </row>
        <row r="44">
          <cell r="E44">
            <v>16867</v>
          </cell>
          <cell r="F44">
            <v>92594</v>
          </cell>
          <cell r="G44">
            <v>19393</v>
          </cell>
        </row>
        <row r="45">
          <cell r="E45">
            <v>7654</v>
          </cell>
          <cell r="F45">
            <v>42020</v>
          </cell>
          <cell r="G45">
            <v>8800</v>
          </cell>
        </row>
        <row r="46">
          <cell r="E46">
            <v>12070</v>
          </cell>
          <cell r="F46">
            <v>66258</v>
          </cell>
          <cell r="G46">
            <v>13877</v>
          </cell>
        </row>
        <row r="47">
          <cell r="E47">
            <v>26611</v>
          </cell>
          <cell r="F47">
            <v>146086</v>
          </cell>
          <cell r="G47">
            <v>30596</v>
          </cell>
        </row>
        <row r="48">
          <cell r="E48">
            <v>15910</v>
          </cell>
          <cell r="F48">
            <v>87339</v>
          </cell>
          <cell r="G48">
            <v>18292</v>
          </cell>
        </row>
        <row r="79">
          <cell r="E79">
            <v>87725</v>
          </cell>
          <cell r="F79">
            <v>481583</v>
          </cell>
          <cell r="G79">
            <v>100861</v>
          </cell>
        </row>
        <row r="80">
          <cell r="E80">
            <v>59569</v>
          </cell>
          <cell r="F80">
            <v>327015</v>
          </cell>
          <cell r="G80">
            <v>68489</v>
          </cell>
        </row>
        <row r="81">
          <cell r="E81">
            <v>18924</v>
          </cell>
          <cell r="F81">
            <v>103890</v>
          </cell>
          <cell r="G81">
            <v>21758</v>
          </cell>
        </row>
        <row r="82">
          <cell r="E82">
            <v>15532</v>
          </cell>
          <cell r="F82">
            <v>85266</v>
          </cell>
          <cell r="G82">
            <v>17858</v>
          </cell>
        </row>
        <row r="83">
          <cell r="E83">
            <v>6631</v>
          </cell>
          <cell r="F83">
            <v>36404</v>
          </cell>
          <cell r="G83">
            <v>7624</v>
          </cell>
        </row>
        <row r="84">
          <cell r="E84">
            <v>12117</v>
          </cell>
          <cell r="F84">
            <v>66519</v>
          </cell>
          <cell r="G84">
            <v>13931</v>
          </cell>
        </row>
        <row r="85">
          <cell r="E85">
            <v>24695</v>
          </cell>
          <cell r="F85">
            <v>135567</v>
          </cell>
          <cell r="G85">
            <v>28392</v>
          </cell>
        </row>
        <row r="86">
          <cell r="E86">
            <v>15910</v>
          </cell>
          <cell r="F86">
            <v>87339</v>
          </cell>
          <cell r="G86">
            <v>18292</v>
          </cell>
        </row>
        <row r="92">
          <cell r="E92">
            <v>105427</v>
          </cell>
          <cell r="F92">
            <v>578761</v>
          </cell>
          <cell r="G92">
            <v>121213</v>
          </cell>
        </row>
        <row r="93">
          <cell r="E93">
            <v>4859</v>
          </cell>
          <cell r="F93">
            <v>26677</v>
          </cell>
          <cell r="G93">
            <v>5587</v>
          </cell>
        </row>
        <row r="94">
          <cell r="E94">
            <v>15039</v>
          </cell>
          <cell r="F94">
            <v>82560</v>
          </cell>
          <cell r="G94">
            <v>17291</v>
          </cell>
        </row>
        <row r="95">
          <cell r="E95">
            <v>12584</v>
          </cell>
          <cell r="F95">
            <v>69083</v>
          </cell>
          <cell r="G95">
            <v>14469</v>
          </cell>
        </row>
        <row r="96">
          <cell r="E96">
            <v>4977</v>
          </cell>
          <cell r="F96">
            <v>27322</v>
          </cell>
          <cell r="G96">
            <v>5722</v>
          </cell>
        </row>
        <row r="97">
          <cell r="E97">
            <v>10116</v>
          </cell>
          <cell r="F97">
            <v>55536</v>
          </cell>
          <cell r="G97">
            <v>11631</v>
          </cell>
        </row>
        <row r="98">
          <cell r="E98">
            <v>18567</v>
          </cell>
          <cell r="F98">
            <v>101924</v>
          </cell>
          <cell r="G98">
            <v>21346</v>
          </cell>
        </row>
        <row r="99">
          <cell r="E99">
            <v>12916</v>
          </cell>
          <cell r="F99">
            <v>70903</v>
          </cell>
          <cell r="G99">
            <v>14850</v>
          </cell>
        </row>
        <row r="106">
          <cell r="E106">
            <v>73116</v>
          </cell>
          <cell r="F106">
            <v>401383</v>
          </cell>
          <cell r="G106">
            <v>84063</v>
          </cell>
        </row>
        <row r="107">
          <cell r="E107">
            <v>4860</v>
          </cell>
          <cell r="F107">
            <v>26676</v>
          </cell>
          <cell r="G107">
            <v>5587</v>
          </cell>
        </row>
        <row r="108">
          <cell r="E108">
            <v>13423</v>
          </cell>
          <cell r="F108">
            <v>73689</v>
          </cell>
          <cell r="G108">
            <v>15433</v>
          </cell>
        </row>
        <row r="109">
          <cell r="E109">
            <v>13349</v>
          </cell>
          <cell r="F109">
            <v>73284</v>
          </cell>
          <cell r="G109">
            <v>15348</v>
          </cell>
        </row>
        <row r="110">
          <cell r="E110">
            <v>4531</v>
          </cell>
          <cell r="F110">
            <v>24874</v>
          </cell>
          <cell r="G110">
            <v>5210</v>
          </cell>
        </row>
        <row r="111">
          <cell r="E111">
            <v>10116</v>
          </cell>
          <cell r="F111">
            <v>55536</v>
          </cell>
          <cell r="G111">
            <v>11631</v>
          </cell>
        </row>
        <row r="112">
          <cell r="E112">
            <v>17757</v>
          </cell>
          <cell r="F112">
            <v>97480</v>
          </cell>
          <cell r="G112">
            <v>20416</v>
          </cell>
        </row>
        <row r="113">
          <cell r="E113">
            <v>12916</v>
          </cell>
          <cell r="F113">
            <v>70903</v>
          </cell>
          <cell r="G113">
            <v>14850</v>
          </cell>
        </row>
        <row r="145">
          <cell r="E145">
            <v>88180</v>
          </cell>
          <cell r="F145">
            <v>484081</v>
          </cell>
          <cell r="G145">
            <v>101383</v>
          </cell>
        </row>
        <row r="147">
          <cell r="E147">
            <v>12820</v>
          </cell>
          <cell r="F147">
            <v>70378</v>
          </cell>
          <cell r="G147">
            <v>14740</v>
          </cell>
        </row>
        <row r="148">
          <cell r="E148">
            <v>12401</v>
          </cell>
          <cell r="F148">
            <v>68077</v>
          </cell>
          <cell r="G148">
            <v>14258</v>
          </cell>
        </row>
        <row r="159">
          <cell r="E159">
            <v>89433</v>
          </cell>
          <cell r="F159">
            <v>490962</v>
          </cell>
          <cell r="G159">
            <v>102825</v>
          </cell>
        </row>
        <row r="161">
          <cell r="E161">
            <v>12928</v>
          </cell>
          <cell r="F161">
            <v>70970</v>
          </cell>
          <cell r="G161">
            <v>14863</v>
          </cell>
        </row>
        <row r="162">
          <cell r="E162">
            <v>12401</v>
          </cell>
          <cell r="F162">
            <v>68076</v>
          </cell>
          <cell r="G162">
            <v>14258</v>
          </cell>
        </row>
        <row r="173">
          <cell r="E173">
            <v>54509</v>
          </cell>
          <cell r="F173">
            <v>299238</v>
          </cell>
          <cell r="G173">
            <v>62671</v>
          </cell>
        </row>
        <row r="175">
          <cell r="E175">
            <v>12497</v>
          </cell>
          <cell r="F175">
            <v>68606</v>
          </cell>
          <cell r="G175">
            <v>14369</v>
          </cell>
        </row>
        <row r="176">
          <cell r="E176">
            <v>13644</v>
          </cell>
          <cell r="F176">
            <v>74900</v>
          </cell>
          <cell r="G176">
            <v>15686</v>
          </cell>
        </row>
        <row r="212">
          <cell r="E212">
            <v>117348</v>
          </cell>
          <cell r="F212">
            <v>644202</v>
          </cell>
          <cell r="G212">
            <v>134918</v>
          </cell>
        </row>
        <row r="214">
          <cell r="E214">
            <v>20254</v>
          </cell>
          <cell r="F214">
            <v>111190</v>
          </cell>
          <cell r="G214">
            <v>23287</v>
          </cell>
        </row>
        <row r="215">
          <cell r="E215">
            <v>14524</v>
          </cell>
          <cell r="F215">
            <v>79734</v>
          </cell>
          <cell r="G215">
            <v>16699</v>
          </cell>
        </row>
        <row r="226">
          <cell r="E226">
            <v>87984</v>
          </cell>
          <cell r="F226">
            <v>483006</v>
          </cell>
          <cell r="G226">
            <v>101159</v>
          </cell>
        </row>
        <row r="228">
          <cell r="E228">
            <v>24223</v>
          </cell>
          <cell r="F228">
            <v>132975</v>
          </cell>
          <cell r="G228">
            <v>27850</v>
          </cell>
        </row>
        <row r="229">
          <cell r="E229">
            <v>16340</v>
          </cell>
          <cell r="F229">
            <v>89704</v>
          </cell>
          <cell r="G229">
            <v>18787</v>
          </cell>
        </row>
        <row r="240">
          <cell r="E240">
            <v>88220</v>
          </cell>
          <cell r="F240">
            <v>484301</v>
          </cell>
          <cell r="G240">
            <v>101429</v>
          </cell>
        </row>
        <row r="242">
          <cell r="E242">
            <v>29340</v>
          </cell>
          <cell r="F242">
            <v>161066</v>
          </cell>
          <cell r="G242">
            <v>33733</v>
          </cell>
        </row>
        <row r="243">
          <cell r="E243">
            <v>18506</v>
          </cell>
          <cell r="F243">
            <v>101589</v>
          </cell>
          <cell r="G243">
            <v>21276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3"/>
  <sheetViews>
    <sheetView zoomScale="90" zoomScaleNormal="90" workbookViewId="0">
      <selection activeCell="B281" sqref="B281"/>
    </sheetView>
  </sheetViews>
  <sheetFormatPr defaultRowHeight="15" x14ac:dyDescent="0.25"/>
  <cols>
    <col min="1" max="1" width="3.42578125" style="28" customWidth="1"/>
    <col min="2" max="2" width="29.42578125" style="28" customWidth="1"/>
    <col min="3" max="3" width="18.140625" style="28" customWidth="1"/>
    <col min="4" max="4" width="18.5703125" style="28" customWidth="1"/>
    <col min="5" max="5" width="15" style="28" customWidth="1"/>
    <col min="6" max="6" width="15.42578125" style="28" customWidth="1"/>
    <col min="7" max="7" width="15.5703125" style="28" customWidth="1"/>
    <col min="8" max="8" width="16" style="28" customWidth="1"/>
    <col min="9" max="9" width="15.140625" style="28" customWidth="1"/>
    <col min="10" max="10" width="15.85546875" style="28" customWidth="1"/>
    <col min="11" max="11" width="14.85546875" style="28" customWidth="1"/>
    <col min="12" max="12" width="15.42578125" style="28" customWidth="1"/>
    <col min="13" max="13" width="13.85546875" style="28" customWidth="1"/>
    <col min="14" max="14" width="9.140625" style="28"/>
    <col min="15" max="15" width="12.5703125" style="28" bestFit="1" customWidth="1"/>
    <col min="16" max="16384" width="9.140625" style="28"/>
  </cols>
  <sheetData>
    <row r="1" spans="1:16" s="29" customFormat="1" ht="14.25" customHeight="1" x14ac:dyDescent="0.25">
      <c r="E1" s="30"/>
      <c r="F1" s="31"/>
      <c r="H1" s="32"/>
      <c r="I1" s="30"/>
      <c r="J1" s="30"/>
      <c r="K1" s="33"/>
      <c r="L1" s="78" t="s">
        <v>107</v>
      </c>
      <c r="M1" s="78"/>
    </row>
    <row r="2" spans="1:16" s="29" customFormat="1" ht="17.25" customHeight="1" x14ac:dyDescent="0.25">
      <c r="E2" s="34"/>
      <c r="F2" s="35"/>
      <c r="G2" s="77" t="s">
        <v>69</v>
      </c>
      <c r="H2" s="77"/>
      <c r="I2" s="77"/>
      <c r="J2" s="77"/>
      <c r="K2" s="77"/>
      <c r="L2" s="77"/>
      <c r="M2" s="77"/>
      <c r="P2" s="35"/>
    </row>
    <row r="3" spans="1:16" s="29" customFormat="1" ht="15" customHeight="1" x14ac:dyDescent="0.25">
      <c r="E3" s="30"/>
      <c r="F3" s="30"/>
      <c r="H3" s="36"/>
      <c r="I3" s="30"/>
      <c r="J3" s="30"/>
      <c r="K3" s="78" t="s">
        <v>108</v>
      </c>
      <c r="L3" s="78"/>
      <c r="M3" s="78"/>
    </row>
    <row r="4" spans="1:16" s="29" customFormat="1" ht="16.5" customHeight="1" x14ac:dyDescent="0.25">
      <c r="E4" s="30"/>
      <c r="F4" s="30"/>
      <c r="H4" s="36"/>
      <c r="I4" s="30"/>
      <c r="J4" s="30"/>
      <c r="K4" s="33"/>
      <c r="L4" s="47"/>
      <c r="M4" s="47"/>
    </row>
    <row r="5" spans="1:16" s="29" customFormat="1" ht="16.5" customHeight="1" x14ac:dyDescent="0.25">
      <c r="E5" s="30"/>
      <c r="F5" s="30"/>
      <c r="H5" s="36"/>
      <c r="I5" s="30"/>
      <c r="J5" s="30"/>
      <c r="K5" s="33"/>
      <c r="L5" s="50"/>
      <c r="M5" s="50"/>
    </row>
    <row r="6" spans="1:16" s="29" customFormat="1" ht="16.5" customHeight="1" x14ac:dyDescent="0.25">
      <c r="E6" s="30"/>
      <c r="F6" s="30"/>
      <c r="H6" s="36"/>
      <c r="I6" s="30"/>
      <c r="J6" s="30"/>
      <c r="K6" s="33"/>
      <c r="L6" s="50"/>
    </row>
    <row r="7" spans="1:16" ht="21" customHeight="1" x14ac:dyDescent="0.25">
      <c r="A7" s="90" t="s">
        <v>70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21" customHeight="1" x14ac:dyDescent="0.25">
      <c r="A8" s="90" t="s">
        <v>71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</row>
    <row r="9" spans="1:16" ht="15.75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M9" s="51" t="s">
        <v>106</v>
      </c>
    </row>
    <row r="10" spans="1:16" ht="53.25" customHeight="1" x14ac:dyDescent="0.25">
      <c r="A10" s="83" t="s">
        <v>0</v>
      </c>
      <c r="B10" s="86" t="s">
        <v>16</v>
      </c>
      <c r="C10" s="89" t="s">
        <v>72</v>
      </c>
      <c r="D10" s="89"/>
      <c r="E10" s="80" t="s">
        <v>73</v>
      </c>
      <c r="F10" s="81"/>
      <c r="G10" s="81"/>
      <c r="H10" s="81"/>
      <c r="I10" s="81"/>
      <c r="J10" s="81"/>
      <c r="K10" s="81"/>
      <c r="L10" s="81"/>
      <c r="M10" s="82"/>
    </row>
    <row r="11" spans="1:16" ht="41.25" customHeight="1" x14ac:dyDescent="0.25">
      <c r="A11" s="84"/>
      <c r="B11" s="87"/>
      <c r="C11" s="86" t="s">
        <v>21</v>
      </c>
      <c r="D11" s="86" t="s">
        <v>20</v>
      </c>
      <c r="E11" s="80" t="s">
        <v>17</v>
      </c>
      <c r="F11" s="81"/>
      <c r="G11" s="82"/>
      <c r="H11" s="80" t="s">
        <v>18</v>
      </c>
      <c r="I11" s="81"/>
      <c r="J11" s="82"/>
      <c r="K11" s="80" t="s">
        <v>19</v>
      </c>
      <c r="L11" s="81"/>
      <c r="M11" s="82"/>
    </row>
    <row r="12" spans="1:16" ht="14.25" customHeight="1" x14ac:dyDescent="0.25">
      <c r="A12" s="84"/>
      <c r="B12" s="87"/>
      <c r="C12" s="87"/>
      <c r="D12" s="87"/>
      <c r="E12" s="79" t="s">
        <v>21</v>
      </c>
      <c r="F12" s="79" t="s">
        <v>26</v>
      </c>
      <c r="G12" s="79"/>
      <c r="H12" s="79" t="s">
        <v>21</v>
      </c>
      <c r="I12" s="79" t="s">
        <v>26</v>
      </c>
      <c r="J12" s="79"/>
      <c r="K12" s="79" t="s">
        <v>21</v>
      </c>
      <c r="L12" s="79" t="s">
        <v>26</v>
      </c>
      <c r="M12" s="79"/>
    </row>
    <row r="13" spans="1:16" ht="51.75" customHeight="1" x14ac:dyDescent="0.25">
      <c r="A13" s="85"/>
      <c r="B13" s="88"/>
      <c r="C13" s="88"/>
      <c r="D13" s="88"/>
      <c r="E13" s="79"/>
      <c r="F13" s="46" t="s">
        <v>25</v>
      </c>
      <c r="G13" s="46" t="s">
        <v>23</v>
      </c>
      <c r="H13" s="79"/>
      <c r="I13" s="46" t="s">
        <v>25</v>
      </c>
      <c r="J13" s="46" t="s">
        <v>23</v>
      </c>
      <c r="K13" s="79"/>
      <c r="L13" s="46" t="s">
        <v>25</v>
      </c>
      <c r="M13" s="46" t="s">
        <v>23</v>
      </c>
    </row>
    <row r="14" spans="1:16" s="39" customFormat="1" ht="12" customHeight="1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</row>
    <row r="15" spans="1:16" ht="33" customHeight="1" x14ac:dyDescent="0.25">
      <c r="A15" s="1" t="s">
        <v>1</v>
      </c>
      <c r="B15" s="5" t="s">
        <v>2</v>
      </c>
      <c r="C15" s="27">
        <v>7475492</v>
      </c>
      <c r="D15" s="27">
        <v>977065</v>
      </c>
      <c r="E15" s="27">
        <v>716152</v>
      </c>
      <c r="F15" s="27">
        <v>93603</v>
      </c>
      <c r="G15" s="27">
        <v>622549</v>
      </c>
      <c r="H15" s="27">
        <v>4876263</v>
      </c>
      <c r="I15" s="27">
        <v>637339</v>
      </c>
      <c r="J15" s="27">
        <v>4238924</v>
      </c>
      <c r="K15" s="27">
        <v>1883077</v>
      </c>
      <c r="L15" s="27">
        <v>246123</v>
      </c>
      <c r="M15" s="27">
        <v>1636954</v>
      </c>
    </row>
    <row r="16" spans="1:16" ht="21" customHeight="1" x14ac:dyDescent="0.25">
      <c r="A16" s="1" t="s">
        <v>3</v>
      </c>
      <c r="B16" s="5" t="s">
        <v>4</v>
      </c>
      <c r="C16" s="27">
        <v>1007869</v>
      </c>
      <c r="D16" s="27">
        <v>130618</v>
      </c>
      <c r="E16" s="27">
        <v>197240</v>
      </c>
      <c r="F16" s="27">
        <v>25562</v>
      </c>
      <c r="G16" s="27">
        <v>171678</v>
      </c>
      <c r="H16" s="27">
        <v>801054</v>
      </c>
      <c r="I16" s="27">
        <v>103815</v>
      </c>
      <c r="J16" s="27">
        <v>697239</v>
      </c>
      <c r="K16" s="27">
        <v>9575</v>
      </c>
      <c r="L16" s="27">
        <v>1241</v>
      </c>
      <c r="M16" s="27">
        <v>8334</v>
      </c>
    </row>
    <row r="17" spans="1:13" ht="20.25" customHeight="1" x14ac:dyDescent="0.25">
      <c r="A17" s="1" t="s">
        <v>5</v>
      </c>
      <c r="B17" s="5" t="s">
        <v>6</v>
      </c>
      <c r="C17" s="27">
        <v>861130</v>
      </c>
      <c r="D17" s="27">
        <v>131038</v>
      </c>
      <c r="E17" s="27">
        <v>26351</v>
      </c>
      <c r="F17" s="27">
        <v>4010</v>
      </c>
      <c r="G17" s="27">
        <v>22341</v>
      </c>
      <c r="H17" s="27">
        <v>460532</v>
      </c>
      <c r="I17" s="27">
        <v>70079</v>
      </c>
      <c r="J17" s="27">
        <v>390453</v>
      </c>
      <c r="K17" s="27">
        <v>374247</v>
      </c>
      <c r="L17" s="27">
        <v>56949</v>
      </c>
      <c r="M17" s="27">
        <v>317298</v>
      </c>
    </row>
    <row r="18" spans="1:13" ht="16.5" customHeight="1" x14ac:dyDescent="0.25">
      <c r="A18" s="1" t="s">
        <v>7</v>
      </c>
      <c r="B18" s="5" t="s">
        <v>8</v>
      </c>
      <c r="C18" s="27">
        <v>919959</v>
      </c>
      <c r="D18" s="27">
        <v>254480</v>
      </c>
      <c r="E18" s="27">
        <v>9475</v>
      </c>
      <c r="F18" s="27">
        <v>2621</v>
      </c>
      <c r="G18" s="27">
        <v>6854</v>
      </c>
      <c r="H18" s="27">
        <v>874054</v>
      </c>
      <c r="I18" s="27">
        <v>241782</v>
      </c>
      <c r="J18" s="27">
        <v>632272</v>
      </c>
      <c r="K18" s="27">
        <v>36430</v>
      </c>
      <c r="L18" s="27">
        <v>10077</v>
      </c>
      <c r="M18" s="27">
        <v>26353</v>
      </c>
    </row>
    <row r="19" spans="1:13" ht="18.75" customHeight="1" x14ac:dyDescent="0.25">
      <c r="A19" s="1" t="s">
        <v>9</v>
      </c>
      <c r="B19" s="5" t="s">
        <v>10</v>
      </c>
      <c r="C19" s="27">
        <v>598975</v>
      </c>
      <c r="D19" s="27">
        <v>120694</v>
      </c>
      <c r="E19" s="27">
        <v>1989</v>
      </c>
      <c r="F19" s="27">
        <v>985</v>
      </c>
      <c r="G19" s="27">
        <v>1004</v>
      </c>
      <c r="H19" s="27">
        <v>594808</v>
      </c>
      <c r="I19" s="27">
        <v>118631</v>
      </c>
      <c r="J19" s="27">
        <v>476177</v>
      </c>
      <c r="K19" s="27">
        <v>2178</v>
      </c>
      <c r="L19" s="27">
        <v>1078</v>
      </c>
      <c r="M19" s="27">
        <v>1100</v>
      </c>
    </row>
    <row r="20" spans="1:13" ht="17.25" customHeight="1" x14ac:dyDescent="0.25">
      <c r="A20" s="1" t="s">
        <v>11</v>
      </c>
      <c r="B20" s="5" t="s">
        <v>12</v>
      </c>
      <c r="C20" s="27">
        <v>958197</v>
      </c>
      <c r="D20" s="27">
        <v>106225</v>
      </c>
      <c r="E20" s="27">
        <v>124374</v>
      </c>
      <c r="F20" s="27">
        <v>13788</v>
      </c>
      <c r="G20" s="27">
        <v>110586</v>
      </c>
      <c r="H20" s="27">
        <v>824529</v>
      </c>
      <c r="I20" s="27">
        <v>91407</v>
      </c>
      <c r="J20" s="27">
        <v>733122</v>
      </c>
      <c r="K20" s="27">
        <v>9294</v>
      </c>
      <c r="L20" s="27">
        <v>1030</v>
      </c>
      <c r="M20" s="27">
        <v>8264</v>
      </c>
    </row>
    <row r="21" spans="1:13" ht="21" customHeight="1" x14ac:dyDescent="0.25">
      <c r="A21" s="1" t="s">
        <v>13</v>
      </c>
      <c r="B21" s="5" t="s">
        <v>14</v>
      </c>
      <c r="C21" s="27">
        <v>950549</v>
      </c>
      <c r="D21" s="27">
        <v>197714</v>
      </c>
      <c r="E21" s="27">
        <v>28802</v>
      </c>
      <c r="F21" s="27">
        <v>5991</v>
      </c>
      <c r="G21" s="27">
        <v>22811</v>
      </c>
      <c r="H21" s="27">
        <v>914522</v>
      </c>
      <c r="I21" s="27">
        <v>190220</v>
      </c>
      <c r="J21" s="27">
        <v>724302</v>
      </c>
      <c r="K21" s="27">
        <v>7225</v>
      </c>
      <c r="L21" s="27">
        <v>1503</v>
      </c>
      <c r="M21" s="27">
        <v>5722</v>
      </c>
    </row>
    <row r="22" spans="1:13" s="42" customFormat="1" ht="20.25" customHeight="1" x14ac:dyDescent="0.25">
      <c r="A22" s="40"/>
      <c r="B22" s="40" t="s">
        <v>22</v>
      </c>
      <c r="C22" s="41">
        <v>12772171</v>
      </c>
      <c r="D22" s="41">
        <v>1917834</v>
      </c>
      <c r="E22" s="41">
        <v>1104383</v>
      </c>
      <c r="F22" s="41">
        <v>146560</v>
      </c>
      <c r="G22" s="41">
        <v>957823</v>
      </c>
      <c r="H22" s="41">
        <v>9345762</v>
      </c>
      <c r="I22" s="41">
        <v>1453273</v>
      </c>
      <c r="J22" s="41">
        <v>7892489</v>
      </c>
      <c r="K22" s="41">
        <v>2322026</v>
      </c>
      <c r="L22" s="41">
        <v>318001</v>
      </c>
      <c r="M22" s="41">
        <v>2004025</v>
      </c>
    </row>
    <row r="23" spans="1:13" ht="15.75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spans="1:13" ht="60.75" customHeight="1" x14ac:dyDescent="0.25">
      <c r="A24" s="83" t="s">
        <v>0</v>
      </c>
      <c r="B24" s="86" t="s">
        <v>16</v>
      </c>
      <c r="C24" s="89" t="s">
        <v>74</v>
      </c>
      <c r="D24" s="89"/>
      <c r="E24" s="80" t="s">
        <v>75</v>
      </c>
      <c r="F24" s="81"/>
      <c r="G24" s="81"/>
      <c r="H24" s="81"/>
      <c r="I24" s="81"/>
      <c r="J24" s="81"/>
      <c r="K24" s="81"/>
      <c r="L24" s="81"/>
      <c r="M24" s="82"/>
    </row>
    <row r="25" spans="1:13" ht="41.25" customHeight="1" x14ac:dyDescent="0.25">
      <c r="A25" s="84"/>
      <c r="B25" s="87"/>
      <c r="C25" s="86" t="s">
        <v>21</v>
      </c>
      <c r="D25" s="86" t="s">
        <v>20</v>
      </c>
      <c r="E25" s="80" t="s">
        <v>17</v>
      </c>
      <c r="F25" s="81"/>
      <c r="G25" s="82"/>
      <c r="H25" s="80" t="s">
        <v>18</v>
      </c>
      <c r="I25" s="81"/>
      <c r="J25" s="82"/>
      <c r="K25" s="80" t="s">
        <v>19</v>
      </c>
      <c r="L25" s="81"/>
      <c r="M25" s="82"/>
    </row>
    <row r="26" spans="1:13" ht="12.75" customHeight="1" x14ac:dyDescent="0.25">
      <c r="A26" s="84"/>
      <c r="B26" s="87"/>
      <c r="C26" s="87"/>
      <c r="D26" s="87"/>
      <c r="E26" s="79" t="s">
        <v>21</v>
      </c>
      <c r="F26" s="79" t="s">
        <v>26</v>
      </c>
      <c r="G26" s="79"/>
      <c r="H26" s="79" t="s">
        <v>21</v>
      </c>
      <c r="I26" s="79" t="s">
        <v>26</v>
      </c>
      <c r="J26" s="79"/>
      <c r="K26" s="79" t="s">
        <v>21</v>
      </c>
      <c r="L26" s="79" t="s">
        <v>26</v>
      </c>
      <c r="M26" s="79"/>
    </row>
    <row r="27" spans="1:13" ht="53.25" customHeight="1" x14ac:dyDescent="0.25">
      <c r="A27" s="85"/>
      <c r="B27" s="88"/>
      <c r="C27" s="88"/>
      <c r="D27" s="88"/>
      <c r="E27" s="79"/>
      <c r="F27" s="46" t="s">
        <v>25</v>
      </c>
      <c r="G27" s="46" t="s">
        <v>23</v>
      </c>
      <c r="H27" s="79"/>
      <c r="I27" s="46" t="s">
        <v>25</v>
      </c>
      <c r="J27" s="46" t="s">
        <v>23</v>
      </c>
      <c r="K27" s="79"/>
      <c r="L27" s="46" t="s">
        <v>25</v>
      </c>
      <c r="M27" s="46" t="s">
        <v>23</v>
      </c>
    </row>
    <row r="28" spans="1:13" s="39" customFormat="1" ht="12" customHeight="1" x14ac:dyDescent="0.2">
      <c r="A28" s="38">
        <v>1</v>
      </c>
      <c r="B28" s="38">
        <v>2</v>
      </c>
      <c r="C28" s="38">
        <v>3</v>
      </c>
      <c r="D28" s="38">
        <v>4</v>
      </c>
      <c r="E28" s="38">
        <v>5</v>
      </c>
      <c r="F28" s="38">
        <v>6</v>
      </c>
      <c r="G28" s="38">
        <v>7</v>
      </c>
      <c r="H28" s="38">
        <v>8</v>
      </c>
      <c r="I28" s="38">
        <v>9</v>
      </c>
      <c r="J28" s="38">
        <v>10</v>
      </c>
      <c r="K28" s="38">
        <v>11</v>
      </c>
      <c r="L28" s="38">
        <v>12</v>
      </c>
      <c r="M28" s="38">
        <v>13</v>
      </c>
    </row>
    <row r="29" spans="1:13" ht="36.75" customHeight="1" x14ac:dyDescent="0.25">
      <c r="A29" s="1" t="s">
        <v>1</v>
      </c>
      <c r="B29" s="5" t="s">
        <v>2</v>
      </c>
      <c r="C29" s="27">
        <v>7243031</v>
      </c>
      <c r="D29" s="27">
        <v>744604</v>
      </c>
      <c r="E29" s="27">
        <v>693882</v>
      </c>
      <c r="F29" s="27">
        <v>71333</v>
      </c>
      <c r="G29" s="27">
        <v>622549</v>
      </c>
      <c r="H29" s="27">
        <v>4724629</v>
      </c>
      <c r="I29" s="27">
        <v>485705</v>
      </c>
      <c r="J29" s="27">
        <v>4238924</v>
      </c>
      <c r="K29" s="27">
        <v>1824520</v>
      </c>
      <c r="L29" s="27">
        <v>187566</v>
      </c>
      <c r="M29" s="27">
        <v>1636954</v>
      </c>
    </row>
    <row r="30" spans="1:13" ht="20.25" customHeight="1" x14ac:dyDescent="0.25">
      <c r="A30" s="1" t="s">
        <v>3</v>
      </c>
      <c r="B30" s="5" t="s">
        <v>4</v>
      </c>
      <c r="C30" s="27">
        <v>996340</v>
      </c>
      <c r="D30" s="27">
        <v>119089</v>
      </c>
      <c r="E30" s="27">
        <v>194984</v>
      </c>
      <c r="F30" s="27">
        <v>23306</v>
      </c>
      <c r="G30" s="27">
        <v>171678</v>
      </c>
      <c r="H30" s="27">
        <v>791891</v>
      </c>
      <c r="I30" s="27">
        <v>94652</v>
      </c>
      <c r="J30" s="27">
        <v>697239</v>
      </c>
      <c r="K30" s="27">
        <v>9465</v>
      </c>
      <c r="L30" s="27">
        <v>1131</v>
      </c>
      <c r="M30" s="27">
        <v>8334</v>
      </c>
    </row>
    <row r="31" spans="1:13" ht="20.25" customHeight="1" x14ac:dyDescent="0.25">
      <c r="A31" s="1" t="s">
        <v>5</v>
      </c>
      <c r="B31" s="5" t="s">
        <v>6</v>
      </c>
      <c r="C31" s="27">
        <v>855649</v>
      </c>
      <c r="D31" s="27">
        <v>125557</v>
      </c>
      <c r="E31" s="27">
        <v>26183</v>
      </c>
      <c r="F31" s="27">
        <v>3842</v>
      </c>
      <c r="G31" s="27">
        <v>22341</v>
      </c>
      <c r="H31" s="27">
        <v>457601</v>
      </c>
      <c r="I31" s="27">
        <v>67148</v>
      </c>
      <c r="J31" s="27">
        <v>390453</v>
      </c>
      <c r="K31" s="27">
        <v>371865</v>
      </c>
      <c r="L31" s="27">
        <v>54567</v>
      </c>
      <c r="M31" s="27">
        <v>317298</v>
      </c>
    </row>
    <row r="32" spans="1:13" ht="20.25" customHeight="1" x14ac:dyDescent="0.25">
      <c r="A32" s="1" t="s">
        <v>7</v>
      </c>
      <c r="B32" s="5" t="s">
        <v>8</v>
      </c>
      <c r="C32" s="27">
        <v>875511</v>
      </c>
      <c r="D32" s="27">
        <v>210032</v>
      </c>
      <c r="E32" s="27">
        <v>9017</v>
      </c>
      <c r="F32" s="27">
        <v>2163</v>
      </c>
      <c r="G32" s="27">
        <v>6854</v>
      </c>
      <c r="H32" s="27">
        <v>831824</v>
      </c>
      <c r="I32" s="27">
        <v>199552</v>
      </c>
      <c r="J32" s="27">
        <v>632272</v>
      </c>
      <c r="K32" s="27">
        <v>34670</v>
      </c>
      <c r="L32" s="27">
        <v>8317</v>
      </c>
      <c r="M32" s="27">
        <v>26353</v>
      </c>
    </row>
    <row r="33" spans="1:13" ht="20.25" customHeight="1" x14ac:dyDescent="0.25">
      <c r="A33" s="1" t="s">
        <v>9</v>
      </c>
      <c r="B33" s="5" t="s">
        <v>10</v>
      </c>
      <c r="C33" s="27">
        <v>558232</v>
      </c>
      <c r="D33" s="27">
        <v>79951</v>
      </c>
      <c r="E33" s="27">
        <v>1004</v>
      </c>
      <c r="F33" s="27">
        <v>0</v>
      </c>
      <c r="G33" s="27">
        <v>1004</v>
      </c>
      <c r="H33" s="27">
        <v>556128</v>
      </c>
      <c r="I33" s="27">
        <v>79951</v>
      </c>
      <c r="J33" s="27">
        <v>476177</v>
      </c>
      <c r="K33" s="27">
        <v>1100</v>
      </c>
      <c r="L33" s="27">
        <v>0</v>
      </c>
      <c r="M33" s="27">
        <v>1100</v>
      </c>
    </row>
    <row r="34" spans="1:13" ht="20.25" customHeight="1" x14ac:dyDescent="0.25">
      <c r="A34" s="1" t="s">
        <v>11</v>
      </c>
      <c r="B34" s="5" t="s">
        <v>12</v>
      </c>
      <c r="C34" s="27">
        <v>959284</v>
      </c>
      <c r="D34" s="27">
        <v>107312</v>
      </c>
      <c r="E34" s="27">
        <v>124515</v>
      </c>
      <c r="F34" s="27">
        <v>13929</v>
      </c>
      <c r="G34" s="27">
        <v>110586</v>
      </c>
      <c r="H34" s="27">
        <v>825464</v>
      </c>
      <c r="I34" s="27">
        <v>92342</v>
      </c>
      <c r="J34" s="27">
        <v>733122</v>
      </c>
      <c r="K34" s="27">
        <v>9305</v>
      </c>
      <c r="L34" s="27">
        <v>1041</v>
      </c>
      <c r="M34" s="27">
        <v>8264</v>
      </c>
    </row>
    <row r="35" spans="1:13" ht="20.25" customHeight="1" x14ac:dyDescent="0.25">
      <c r="A35" s="1" t="s">
        <v>13</v>
      </c>
      <c r="B35" s="5" t="s">
        <v>14</v>
      </c>
      <c r="C35" s="27">
        <v>918990</v>
      </c>
      <c r="D35" s="27">
        <v>166155</v>
      </c>
      <c r="E35" s="27">
        <v>27846</v>
      </c>
      <c r="F35" s="27">
        <v>5035</v>
      </c>
      <c r="G35" s="27">
        <v>22811</v>
      </c>
      <c r="H35" s="27">
        <v>884159</v>
      </c>
      <c r="I35" s="27">
        <v>159857</v>
      </c>
      <c r="J35" s="27">
        <v>724302</v>
      </c>
      <c r="K35" s="27">
        <v>6985</v>
      </c>
      <c r="L35" s="27">
        <v>1263</v>
      </c>
      <c r="M35" s="27">
        <v>5722</v>
      </c>
    </row>
    <row r="36" spans="1:13" s="42" customFormat="1" ht="19.5" customHeight="1" x14ac:dyDescent="0.25">
      <c r="A36" s="40"/>
      <c r="B36" s="40" t="s">
        <v>22</v>
      </c>
      <c r="C36" s="41">
        <v>12407037</v>
      </c>
      <c r="D36" s="41">
        <v>1552700</v>
      </c>
      <c r="E36" s="41">
        <v>1077431</v>
      </c>
      <c r="F36" s="41">
        <v>119608</v>
      </c>
      <c r="G36" s="41">
        <v>957823</v>
      </c>
      <c r="H36" s="41">
        <v>9071696</v>
      </c>
      <c r="I36" s="41">
        <v>1179207</v>
      </c>
      <c r="J36" s="41">
        <v>7892489</v>
      </c>
      <c r="K36" s="41">
        <v>2257910</v>
      </c>
      <c r="L36" s="41">
        <v>253885</v>
      </c>
      <c r="M36" s="41">
        <v>2004025</v>
      </c>
    </row>
    <row r="38" spans="1:13" ht="21" customHeight="1" x14ac:dyDescent="0.25">
      <c r="A38" s="90" t="s">
        <v>70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  <row r="39" spans="1:13" ht="21" customHeight="1" x14ac:dyDescent="0.25">
      <c r="A39" s="90" t="s">
        <v>71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</row>
    <row r="40" spans="1:13" ht="16.5" customHeight="1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</row>
    <row r="41" spans="1:13" ht="56.25" customHeight="1" x14ac:dyDescent="0.25">
      <c r="A41" s="83" t="s">
        <v>0</v>
      </c>
      <c r="B41" s="86" t="s">
        <v>16</v>
      </c>
      <c r="C41" s="89" t="s">
        <v>76</v>
      </c>
      <c r="D41" s="89"/>
      <c r="E41" s="80" t="s">
        <v>77</v>
      </c>
      <c r="F41" s="81"/>
      <c r="G41" s="81"/>
      <c r="H41" s="81"/>
      <c r="I41" s="81"/>
      <c r="J41" s="81"/>
      <c r="K41" s="81"/>
      <c r="L41" s="81"/>
      <c r="M41" s="82"/>
    </row>
    <row r="42" spans="1:13" ht="41.25" customHeight="1" x14ac:dyDescent="0.25">
      <c r="A42" s="84"/>
      <c r="B42" s="87"/>
      <c r="C42" s="86" t="s">
        <v>21</v>
      </c>
      <c r="D42" s="86" t="s">
        <v>20</v>
      </c>
      <c r="E42" s="80" t="s">
        <v>17</v>
      </c>
      <c r="F42" s="81"/>
      <c r="G42" s="82"/>
      <c r="H42" s="80" t="s">
        <v>18</v>
      </c>
      <c r="I42" s="81"/>
      <c r="J42" s="82"/>
      <c r="K42" s="80" t="s">
        <v>19</v>
      </c>
      <c r="L42" s="81"/>
      <c r="M42" s="82"/>
    </row>
    <row r="43" spans="1:13" ht="13.5" customHeight="1" x14ac:dyDescent="0.25">
      <c r="A43" s="84"/>
      <c r="B43" s="87"/>
      <c r="C43" s="87"/>
      <c r="D43" s="87"/>
      <c r="E43" s="79" t="s">
        <v>21</v>
      </c>
      <c r="F43" s="79" t="s">
        <v>26</v>
      </c>
      <c r="G43" s="79"/>
      <c r="H43" s="79" t="s">
        <v>21</v>
      </c>
      <c r="I43" s="79" t="s">
        <v>26</v>
      </c>
      <c r="J43" s="79"/>
      <c r="K43" s="79" t="s">
        <v>21</v>
      </c>
      <c r="L43" s="79" t="s">
        <v>26</v>
      </c>
      <c r="M43" s="79"/>
    </row>
    <row r="44" spans="1:13" ht="50.25" customHeight="1" x14ac:dyDescent="0.25">
      <c r="A44" s="85"/>
      <c r="B44" s="88"/>
      <c r="C44" s="88"/>
      <c r="D44" s="88"/>
      <c r="E44" s="79"/>
      <c r="F44" s="46" t="s">
        <v>25</v>
      </c>
      <c r="G44" s="46" t="s">
        <v>23</v>
      </c>
      <c r="H44" s="79"/>
      <c r="I44" s="46" t="s">
        <v>25</v>
      </c>
      <c r="J44" s="46" t="s">
        <v>23</v>
      </c>
      <c r="K44" s="79"/>
      <c r="L44" s="46" t="s">
        <v>25</v>
      </c>
      <c r="M44" s="46" t="s">
        <v>23</v>
      </c>
    </row>
    <row r="45" spans="1:13" s="39" customFormat="1" ht="12" customHeight="1" x14ac:dyDescent="0.2">
      <c r="A45" s="38">
        <v>1</v>
      </c>
      <c r="B45" s="38">
        <v>2</v>
      </c>
      <c r="C45" s="38">
        <v>3</v>
      </c>
      <c r="D45" s="38">
        <v>4</v>
      </c>
      <c r="E45" s="38">
        <v>5</v>
      </c>
      <c r="F45" s="38">
        <v>6</v>
      </c>
      <c r="G45" s="38">
        <v>7</v>
      </c>
      <c r="H45" s="38">
        <v>8</v>
      </c>
      <c r="I45" s="38">
        <v>9</v>
      </c>
      <c r="J45" s="38">
        <v>10</v>
      </c>
      <c r="K45" s="38">
        <v>11</v>
      </c>
      <c r="L45" s="38">
        <v>12</v>
      </c>
      <c r="M45" s="38">
        <v>13</v>
      </c>
    </row>
    <row r="46" spans="1:13" ht="39.75" customHeight="1" x14ac:dyDescent="0.25">
      <c r="A46" s="1" t="s">
        <v>1</v>
      </c>
      <c r="B46" s="5" t="s">
        <v>2</v>
      </c>
      <c r="C46" s="27">
        <v>7437689</v>
      </c>
      <c r="D46" s="27">
        <v>939262</v>
      </c>
      <c r="E46" s="27">
        <v>712530</v>
      </c>
      <c r="F46" s="27">
        <v>89981</v>
      </c>
      <c r="G46" s="27">
        <v>622549</v>
      </c>
      <c r="H46" s="27">
        <v>4851605</v>
      </c>
      <c r="I46" s="27">
        <v>612681</v>
      </c>
      <c r="J46" s="27">
        <v>4238924</v>
      </c>
      <c r="K46" s="27">
        <v>1873554</v>
      </c>
      <c r="L46" s="27">
        <v>236600</v>
      </c>
      <c r="M46" s="27">
        <v>1636954</v>
      </c>
    </row>
    <row r="47" spans="1:13" ht="22.5" customHeight="1" x14ac:dyDescent="0.25">
      <c r="A47" s="1" t="s">
        <v>3</v>
      </c>
      <c r="B47" s="5" t="s">
        <v>4</v>
      </c>
      <c r="C47" s="27">
        <v>1012190</v>
      </c>
      <c r="D47" s="27">
        <v>134939</v>
      </c>
      <c r="E47" s="27">
        <v>198086</v>
      </c>
      <c r="F47" s="27">
        <v>26408</v>
      </c>
      <c r="G47" s="27">
        <v>171678</v>
      </c>
      <c r="H47" s="27">
        <v>804488</v>
      </c>
      <c r="I47" s="27">
        <v>107249</v>
      </c>
      <c r="J47" s="27">
        <v>697239</v>
      </c>
      <c r="K47" s="27">
        <v>9616</v>
      </c>
      <c r="L47" s="27">
        <v>1282</v>
      </c>
      <c r="M47" s="27">
        <v>8334</v>
      </c>
    </row>
    <row r="48" spans="1:13" ht="22.5" customHeight="1" x14ac:dyDescent="0.25">
      <c r="A48" s="1" t="s">
        <v>5</v>
      </c>
      <c r="B48" s="5" t="s">
        <v>6</v>
      </c>
      <c r="C48" s="27">
        <v>853465</v>
      </c>
      <c r="D48" s="27">
        <v>123373</v>
      </c>
      <c r="E48" s="27">
        <v>26116</v>
      </c>
      <c r="F48" s="27">
        <v>3775</v>
      </c>
      <c r="G48" s="27">
        <v>22341</v>
      </c>
      <c r="H48" s="27">
        <v>456433</v>
      </c>
      <c r="I48" s="27">
        <v>65980</v>
      </c>
      <c r="J48" s="27">
        <v>390453</v>
      </c>
      <c r="K48" s="27">
        <v>370916</v>
      </c>
      <c r="L48" s="27">
        <v>53618</v>
      </c>
      <c r="M48" s="27">
        <v>317298</v>
      </c>
    </row>
    <row r="49" spans="1:13" ht="22.5" customHeight="1" x14ac:dyDescent="0.25">
      <c r="A49" s="1" t="s">
        <v>7</v>
      </c>
      <c r="B49" s="5" t="s">
        <v>8</v>
      </c>
      <c r="C49" s="27">
        <v>857723</v>
      </c>
      <c r="D49" s="27">
        <v>192244</v>
      </c>
      <c r="E49" s="27">
        <v>8834</v>
      </c>
      <c r="F49" s="27">
        <v>1980</v>
      </c>
      <c r="G49" s="27">
        <v>6854</v>
      </c>
      <c r="H49" s="27">
        <v>814923</v>
      </c>
      <c r="I49" s="27">
        <v>182651</v>
      </c>
      <c r="J49" s="27">
        <v>632272</v>
      </c>
      <c r="K49" s="27">
        <v>33966</v>
      </c>
      <c r="L49" s="27">
        <v>7613</v>
      </c>
      <c r="M49" s="27">
        <v>26353</v>
      </c>
    </row>
    <row r="50" spans="1:13" ht="22.5" customHeight="1" x14ac:dyDescent="0.25">
      <c r="A50" s="1" t="s">
        <v>9</v>
      </c>
      <c r="B50" s="5" t="s">
        <v>10</v>
      </c>
      <c r="C50" s="27">
        <v>550728</v>
      </c>
      <c r="D50" s="27">
        <v>72447</v>
      </c>
      <c r="E50" s="27">
        <v>1004</v>
      </c>
      <c r="F50" s="27">
        <v>0</v>
      </c>
      <c r="G50" s="27">
        <v>1004</v>
      </c>
      <c r="H50" s="27">
        <v>548624</v>
      </c>
      <c r="I50" s="27">
        <v>72447</v>
      </c>
      <c r="J50" s="27">
        <v>476177</v>
      </c>
      <c r="K50" s="27">
        <v>1100</v>
      </c>
      <c r="L50" s="27">
        <v>0</v>
      </c>
      <c r="M50" s="27">
        <v>1100</v>
      </c>
    </row>
    <row r="51" spans="1:13" ht="22.5" customHeight="1" x14ac:dyDescent="0.25">
      <c r="A51" s="1" t="s">
        <v>11</v>
      </c>
      <c r="B51" s="5" t="s">
        <v>12</v>
      </c>
      <c r="C51" s="27">
        <v>984415</v>
      </c>
      <c r="D51" s="27">
        <v>132443</v>
      </c>
      <c r="E51" s="27">
        <v>127777</v>
      </c>
      <c r="F51" s="27">
        <v>17191</v>
      </c>
      <c r="G51" s="27">
        <v>110586</v>
      </c>
      <c r="H51" s="27">
        <v>847089</v>
      </c>
      <c r="I51" s="27">
        <v>113967</v>
      </c>
      <c r="J51" s="27">
        <v>733122</v>
      </c>
      <c r="K51" s="27">
        <v>9549</v>
      </c>
      <c r="L51" s="27">
        <v>1285</v>
      </c>
      <c r="M51" s="27">
        <v>8264</v>
      </c>
    </row>
    <row r="52" spans="1:13" ht="22.5" customHeight="1" x14ac:dyDescent="0.25">
      <c r="A52" s="1" t="s">
        <v>13</v>
      </c>
      <c r="B52" s="5" t="s">
        <v>14</v>
      </c>
      <c r="C52" s="27">
        <v>899151</v>
      </c>
      <c r="D52" s="27">
        <v>146316</v>
      </c>
      <c r="E52" s="27">
        <v>27244</v>
      </c>
      <c r="F52" s="27">
        <v>4433</v>
      </c>
      <c r="G52" s="27">
        <v>22811</v>
      </c>
      <c r="H52" s="27">
        <v>865073</v>
      </c>
      <c r="I52" s="27">
        <v>140771</v>
      </c>
      <c r="J52" s="27">
        <v>724302</v>
      </c>
      <c r="K52" s="27">
        <v>6834</v>
      </c>
      <c r="L52" s="27">
        <v>1112</v>
      </c>
      <c r="M52" s="27">
        <v>5722</v>
      </c>
    </row>
    <row r="53" spans="1:13" s="42" customFormat="1" ht="21.75" customHeight="1" x14ac:dyDescent="0.25">
      <c r="A53" s="40"/>
      <c r="B53" s="40" t="s">
        <v>22</v>
      </c>
      <c r="C53" s="41">
        <v>12595361</v>
      </c>
      <c r="D53" s="41">
        <v>1741024</v>
      </c>
      <c r="E53" s="41">
        <v>1101591</v>
      </c>
      <c r="F53" s="41">
        <v>143768</v>
      </c>
      <c r="G53" s="41">
        <v>957823</v>
      </c>
      <c r="H53" s="41">
        <v>9188235</v>
      </c>
      <c r="I53" s="41">
        <v>1295746</v>
      </c>
      <c r="J53" s="41">
        <v>7892489</v>
      </c>
      <c r="K53" s="41">
        <v>2305535</v>
      </c>
      <c r="L53" s="41">
        <v>301510</v>
      </c>
      <c r="M53" s="41">
        <v>2004025</v>
      </c>
    </row>
    <row r="55" spans="1:13" ht="53.25" customHeight="1" x14ac:dyDescent="0.25">
      <c r="A55" s="83" t="s">
        <v>0</v>
      </c>
      <c r="B55" s="86" t="s">
        <v>16</v>
      </c>
      <c r="C55" s="89" t="s">
        <v>78</v>
      </c>
      <c r="D55" s="89"/>
      <c r="E55" s="80" t="s">
        <v>79</v>
      </c>
      <c r="F55" s="81"/>
      <c r="G55" s="81"/>
      <c r="H55" s="81"/>
      <c r="I55" s="81"/>
      <c r="J55" s="81"/>
      <c r="K55" s="81"/>
      <c r="L55" s="81"/>
      <c r="M55" s="82"/>
    </row>
    <row r="56" spans="1:13" ht="41.25" customHeight="1" x14ac:dyDescent="0.25">
      <c r="A56" s="84"/>
      <c r="B56" s="87"/>
      <c r="C56" s="86" t="s">
        <v>21</v>
      </c>
      <c r="D56" s="86" t="s">
        <v>20</v>
      </c>
      <c r="E56" s="80" t="s">
        <v>17</v>
      </c>
      <c r="F56" s="81"/>
      <c r="G56" s="82"/>
      <c r="H56" s="80" t="s">
        <v>18</v>
      </c>
      <c r="I56" s="81"/>
      <c r="J56" s="82"/>
      <c r="K56" s="80" t="s">
        <v>19</v>
      </c>
      <c r="L56" s="81"/>
      <c r="M56" s="82"/>
    </row>
    <row r="57" spans="1:13" ht="13.5" customHeight="1" x14ac:dyDescent="0.25">
      <c r="A57" s="84"/>
      <c r="B57" s="87"/>
      <c r="C57" s="87"/>
      <c r="D57" s="87"/>
      <c r="E57" s="79" t="s">
        <v>21</v>
      </c>
      <c r="F57" s="79" t="s">
        <v>26</v>
      </c>
      <c r="G57" s="79"/>
      <c r="H57" s="79" t="s">
        <v>21</v>
      </c>
      <c r="I57" s="79" t="s">
        <v>26</v>
      </c>
      <c r="J57" s="79"/>
      <c r="K57" s="79" t="s">
        <v>21</v>
      </c>
      <c r="L57" s="79" t="s">
        <v>26</v>
      </c>
      <c r="M57" s="79"/>
    </row>
    <row r="58" spans="1:13" ht="50.25" customHeight="1" x14ac:dyDescent="0.25">
      <c r="A58" s="85"/>
      <c r="B58" s="88"/>
      <c r="C58" s="88"/>
      <c r="D58" s="88"/>
      <c r="E58" s="79"/>
      <c r="F58" s="46" t="s">
        <v>25</v>
      </c>
      <c r="G58" s="46" t="s">
        <v>23</v>
      </c>
      <c r="H58" s="79"/>
      <c r="I58" s="46" t="s">
        <v>25</v>
      </c>
      <c r="J58" s="46" t="s">
        <v>23</v>
      </c>
      <c r="K58" s="79"/>
      <c r="L58" s="46" t="s">
        <v>25</v>
      </c>
      <c r="M58" s="46" t="s">
        <v>23</v>
      </c>
    </row>
    <row r="59" spans="1:13" s="39" customFormat="1" ht="12" customHeight="1" x14ac:dyDescent="0.2">
      <c r="A59" s="38">
        <v>1</v>
      </c>
      <c r="B59" s="38">
        <v>2</v>
      </c>
      <c r="C59" s="38">
        <v>3</v>
      </c>
      <c r="D59" s="38">
        <v>4</v>
      </c>
      <c r="E59" s="38">
        <v>5</v>
      </c>
      <c r="F59" s="38">
        <v>6</v>
      </c>
      <c r="G59" s="38">
        <v>7</v>
      </c>
      <c r="H59" s="38">
        <v>8</v>
      </c>
      <c r="I59" s="38">
        <v>9</v>
      </c>
      <c r="J59" s="38">
        <v>10</v>
      </c>
      <c r="K59" s="38">
        <v>11</v>
      </c>
      <c r="L59" s="38">
        <v>12</v>
      </c>
      <c r="M59" s="38">
        <v>13</v>
      </c>
    </row>
    <row r="60" spans="1:13" ht="39.75" customHeight="1" x14ac:dyDescent="0.25">
      <c r="A60" s="1" t="s">
        <v>1</v>
      </c>
      <c r="B60" s="5" t="s">
        <v>2</v>
      </c>
      <c r="C60" s="27">
        <v>22156212</v>
      </c>
      <c r="D60" s="27">
        <v>2660931</v>
      </c>
      <c r="E60" s="27">
        <v>2122564</v>
      </c>
      <c r="F60" s="27">
        <v>254917</v>
      </c>
      <c r="G60" s="27">
        <v>1867647</v>
      </c>
      <c r="H60" s="27">
        <v>14452497</v>
      </c>
      <c r="I60" s="27">
        <v>1735725</v>
      </c>
      <c r="J60" s="27">
        <v>12716772</v>
      </c>
      <c r="K60" s="27">
        <v>5581151</v>
      </c>
      <c r="L60" s="27">
        <v>670289</v>
      </c>
      <c r="M60" s="27">
        <v>4910862</v>
      </c>
    </row>
    <row r="61" spans="1:13" ht="22.5" customHeight="1" x14ac:dyDescent="0.25">
      <c r="A61" s="1" t="s">
        <v>3</v>
      </c>
      <c r="B61" s="5" t="s">
        <v>4</v>
      </c>
      <c r="C61" s="27">
        <v>3016399</v>
      </c>
      <c r="D61" s="27">
        <v>384646</v>
      </c>
      <c r="E61" s="27">
        <v>590310</v>
      </c>
      <c r="F61" s="27">
        <v>75276</v>
      </c>
      <c r="G61" s="27">
        <v>515034</v>
      </c>
      <c r="H61" s="27">
        <v>2397433</v>
      </c>
      <c r="I61" s="27">
        <v>305716</v>
      </c>
      <c r="J61" s="27">
        <v>2091717</v>
      </c>
      <c r="K61" s="27">
        <v>28656</v>
      </c>
      <c r="L61" s="27">
        <v>3654</v>
      </c>
      <c r="M61" s="27">
        <v>25002</v>
      </c>
    </row>
    <row r="62" spans="1:13" ht="22.5" customHeight="1" x14ac:dyDescent="0.25">
      <c r="A62" s="1" t="s">
        <v>5</v>
      </c>
      <c r="B62" s="5" t="s">
        <v>6</v>
      </c>
      <c r="C62" s="27">
        <v>2570244</v>
      </c>
      <c r="D62" s="27">
        <v>379968</v>
      </c>
      <c r="E62" s="27">
        <v>78650</v>
      </c>
      <c r="F62" s="27">
        <v>11627</v>
      </c>
      <c r="G62" s="27">
        <v>67023</v>
      </c>
      <c r="H62" s="27">
        <v>1374566</v>
      </c>
      <c r="I62" s="27">
        <v>203207</v>
      </c>
      <c r="J62" s="27">
        <v>1171359</v>
      </c>
      <c r="K62" s="27">
        <v>1117028</v>
      </c>
      <c r="L62" s="27">
        <v>165134</v>
      </c>
      <c r="M62" s="27">
        <v>951894</v>
      </c>
    </row>
    <row r="63" spans="1:13" ht="22.5" customHeight="1" x14ac:dyDescent="0.25">
      <c r="A63" s="1" t="s">
        <v>7</v>
      </c>
      <c r="B63" s="5" t="s">
        <v>8</v>
      </c>
      <c r="C63" s="27">
        <v>2653193</v>
      </c>
      <c r="D63" s="27">
        <v>656756</v>
      </c>
      <c r="E63" s="27">
        <v>27326</v>
      </c>
      <c r="F63" s="27">
        <v>6764</v>
      </c>
      <c r="G63" s="27">
        <v>20562</v>
      </c>
      <c r="H63" s="27">
        <v>2520801</v>
      </c>
      <c r="I63" s="27">
        <v>623985</v>
      </c>
      <c r="J63" s="27">
        <v>1896816</v>
      </c>
      <c r="K63" s="27">
        <v>105066</v>
      </c>
      <c r="L63" s="27">
        <v>26007</v>
      </c>
      <c r="M63" s="27">
        <v>79059</v>
      </c>
    </row>
    <row r="64" spans="1:13" ht="22.5" customHeight="1" x14ac:dyDescent="0.25">
      <c r="A64" s="1" t="s">
        <v>9</v>
      </c>
      <c r="B64" s="5" t="s">
        <v>10</v>
      </c>
      <c r="C64" s="27">
        <v>1707935</v>
      </c>
      <c r="D64" s="27">
        <v>273092</v>
      </c>
      <c r="E64" s="27">
        <v>3997</v>
      </c>
      <c r="F64" s="27">
        <v>985</v>
      </c>
      <c r="G64" s="27">
        <v>3012</v>
      </c>
      <c r="H64" s="27">
        <v>1699560</v>
      </c>
      <c r="I64" s="27">
        <v>271029</v>
      </c>
      <c r="J64" s="27">
        <v>1428531</v>
      </c>
      <c r="K64" s="27">
        <v>4378</v>
      </c>
      <c r="L64" s="27">
        <v>1078</v>
      </c>
      <c r="M64" s="27">
        <v>3300</v>
      </c>
    </row>
    <row r="65" spans="1:13" ht="22.5" customHeight="1" x14ac:dyDescent="0.25">
      <c r="A65" s="1" t="s">
        <v>11</v>
      </c>
      <c r="B65" s="5" t="s">
        <v>12</v>
      </c>
      <c r="C65" s="27">
        <v>2901896</v>
      </c>
      <c r="D65" s="27">
        <v>345980</v>
      </c>
      <c r="E65" s="27">
        <v>376666</v>
      </c>
      <c r="F65" s="27">
        <v>44908</v>
      </c>
      <c r="G65" s="27">
        <v>331758</v>
      </c>
      <c r="H65" s="27">
        <v>2497082</v>
      </c>
      <c r="I65" s="27">
        <v>297716</v>
      </c>
      <c r="J65" s="27">
        <v>2199366</v>
      </c>
      <c r="K65" s="27">
        <v>28148</v>
      </c>
      <c r="L65" s="27">
        <v>3356</v>
      </c>
      <c r="M65" s="27">
        <v>24792</v>
      </c>
    </row>
    <row r="66" spans="1:13" ht="22.5" customHeight="1" x14ac:dyDescent="0.25">
      <c r="A66" s="1" t="s">
        <v>13</v>
      </c>
      <c r="B66" s="5" t="s">
        <v>14</v>
      </c>
      <c r="C66" s="27">
        <v>2768690</v>
      </c>
      <c r="D66" s="27">
        <v>510185</v>
      </c>
      <c r="E66" s="27">
        <v>83892</v>
      </c>
      <c r="F66" s="27">
        <v>15459</v>
      </c>
      <c r="G66" s="27">
        <v>68433</v>
      </c>
      <c r="H66" s="27">
        <v>2663754</v>
      </c>
      <c r="I66" s="27">
        <v>490848</v>
      </c>
      <c r="J66" s="27">
        <v>2172906</v>
      </c>
      <c r="K66" s="27">
        <v>21044</v>
      </c>
      <c r="L66" s="27">
        <v>3878</v>
      </c>
      <c r="M66" s="27">
        <v>17166</v>
      </c>
    </row>
    <row r="67" spans="1:13" s="42" customFormat="1" ht="21.75" customHeight="1" x14ac:dyDescent="0.25">
      <c r="A67" s="40"/>
      <c r="B67" s="40" t="s">
        <v>22</v>
      </c>
      <c r="C67" s="41">
        <v>37774569</v>
      </c>
      <c r="D67" s="41">
        <v>5211558</v>
      </c>
      <c r="E67" s="41">
        <v>3283405</v>
      </c>
      <c r="F67" s="41">
        <v>409936</v>
      </c>
      <c r="G67" s="41">
        <v>2873469</v>
      </c>
      <c r="H67" s="41">
        <v>27605693</v>
      </c>
      <c r="I67" s="41">
        <v>3928226</v>
      </c>
      <c r="J67" s="41">
        <v>23677467</v>
      </c>
      <c r="K67" s="41">
        <v>6885471</v>
      </c>
      <c r="L67" s="41">
        <v>873396</v>
      </c>
      <c r="M67" s="41">
        <v>6012075</v>
      </c>
    </row>
    <row r="68" spans="1:13" s="42" customFormat="1" ht="21.75" customHeight="1" x14ac:dyDescent="0.25">
      <c r="A68" s="43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</row>
    <row r="69" spans="1:13" ht="21" customHeight="1" x14ac:dyDescent="0.25">
      <c r="A69" s="90" t="s">
        <v>70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5">
      <c r="A70" s="90" t="s">
        <v>71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</row>
    <row r="71" spans="1:13" ht="16.5" customHeight="1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</row>
    <row r="72" spans="1:13" ht="54" customHeight="1" x14ac:dyDescent="0.25">
      <c r="A72" s="83" t="s">
        <v>0</v>
      </c>
      <c r="B72" s="86" t="s">
        <v>16</v>
      </c>
      <c r="C72" s="89" t="s">
        <v>80</v>
      </c>
      <c r="D72" s="89"/>
      <c r="E72" s="80" t="s">
        <v>81</v>
      </c>
      <c r="F72" s="81"/>
      <c r="G72" s="81"/>
      <c r="H72" s="81"/>
      <c r="I72" s="81"/>
      <c r="J72" s="81"/>
      <c r="K72" s="81"/>
      <c r="L72" s="81"/>
      <c r="M72" s="82"/>
    </row>
    <row r="73" spans="1:13" ht="41.25" customHeight="1" x14ac:dyDescent="0.25">
      <c r="A73" s="84"/>
      <c r="B73" s="87"/>
      <c r="C73" s="86" t="s">
        <v>21</v>
      </c>
      <c r="D73" s="86" t="s">
        <v>20</v>
      </c>
      <c r="E73" s="80" t="s">
        <v>17</v>
      </c>
      <c r="F73" s="81"/>
      <c r="G73" s="82"/>
      <c r="H73" s="80" t="s">
        <v>18</v>
      </c>
      <c r="I73" s="81"/>
      <c r="J73" s="82"/>
      <c r="K73" s="80" t="s">
        <v>19</v>
      </c>
      <c r="L73" s="81"/>
      <c r="M73" s="82"/>
    </row>
    <row r="74" spans="1:13" ht="14.25" customHeight="1" x14ac:dyDescent="0.25">
      <c r="A74" s="84"/>
      <c r="B74" s="87"/>
      <c r="C74" s="87"/>
      <c r="D74" s="87"/>
      <c r="E74" s="79" t="s">
        <v>21</v>
      </c>
      <c r="F74" s="79" t="s">
        <v>26</v>
      </c>
      <c r="G74" s="79"/>
      <c r="H74" s="79" t="s">
        <v>21</v>
      </c>
      <c r="I74" s="79" t="s">
        <v>26</v>
      </c>
      <c r="J74" s="79"/>
      <c r="K74" s="79" t="s">
        <v>21</v>
      </c>
      <c r="L74" s="79" t="s">
        <v>26</v>
      </c>
      <c r="M74" s="79"/>
    </row>
    <row r="75" spans="1:13" ht="51" customHeight="1" x14ac:dyDescent="0.25">
      <c r="A75" s="85"/>
      <c r="B75" s="88"/>
      <c r="C75" s="88"/>
      <c r="D75" s="88"/>
      <c r="E75" s="79"/>
      <c r="F75" s="46" t="s">
        <v>25</v>
      </c>
      <c r="G75" s="46" t="s">
        <v>23</v>
      </c>
      <c r="H75" s="79"/>
      <c r="I75" s="46" t="s">
        <v>25</v>
      </c>
      <c r="J75" s="46" t="s">
        <v>23</v>
      </c>
      <c r="K75" s="79"/>
      <c r="L75" s="46" t="s">
        <v>25</v>
      </c>
      <c r="M75" s="46" t="s">
        <v>23</v>
      </c>
    </row>
    <row r="76" spans="1:13" s="39" customFormat="1" ht="12" customHeight="1" x14ac:dyDescent="0.2">
      <c r="A76" s="38">
        <v>1</v>
      </c>
      <c r="B76" s="38">
        <v>2</v>
      </c>
      <c r="C76" s="38">
        <v>3</v>
      </c>
      <c r="D76" s="38">
        <v>4</v>
      </c>
      <c r="E76" s="38">
        <v>5</v>
      </c>
      <c r="F76" s="38">
        <v>6</v>
      </c>
      <c r="G76" s="38">
        <v>7</v>
      </c>
      <c r="H76" s="38">
        <v>8</v>
      </c>
      <c r="I76" s="38">
        <v>9</v>
      </c>
      <c r="J76" s="38">
        <v>10</v>
      </c>
      <c r="K76" s="38">
        <v>11</v>
      </c>
      <c r="L76" s="38">
        <v>12</v>
      </c>
      <c r="M76" s="38">
        <v>13</v>
      </c>
    </row>
    <row r="77" spans="1:13" ht="36" customHeight="1" x14ac:dyDescent="0.25">
      <c r="A77" s="1" t="s">
        <v>1</v>
      </c>
      <c r="B77" s="5" t="s">
        <v>2</v>
      </c>
      <c r="C77" s="27">
        <v>8090619</v>
      </c>
      <c r="D77" s="27">
        <v>1592192</v>
      </c>
      <c r="E77" s="27">
        <v>775081</v>
      </c>
      <c r="F77" s="27">
        <v>152532</v>
      </c>
      <c r="G77" s="27">
        <v>622549</v>
      </c>
      <c r="H77" s="27">
        <v>5277511</v>
      </c>
      <c r="I77" s="27">
        <v>1038587</v>
      </c>
      <c r="J77" s="27">
        <v>4238924</v>
      </c>
      <c r="K77" s="27">
        <v>2038027</v>
      </c>
      <c r="L77" s="27">
        <v>401073</v>
      </c>
      <c r="M77" s="27">
        <v>1636954</v>
      </c>
    </row>
    <row r="78" spans="1:13" ht="21" customHeight="1" x14ac:dyDescent="0.25">
      <c r="A78" s="1" t="s">
        <v>3</v>
      </c>
      <c r="B78" s="5" t="s">
        <v>4</v>
      </c>
      <c r="C78" s="27">
        <v>1051169</v>
      </c>
      <c r="D78" s="27">
        <v>173918</v>
      </c>
      <c r="E78" s="27">
        <v>205714</v>
      </c>
      <c r="F78" s="27">
        <v>34036</v>
      </c>
      <c r="G78" s="27">
        <v>171678</v>
      </c>
      <c r="H78" s="27">
        <v>835469</v>
      </c>
      <c r="I78" s="27">
        <v>138230</v>
      </c>
      <c r="J78" s="27">
        <v>697239</v>
      </c>
      <c r="K78" s="27">
        <v>9986</v>
      </c>
      <c r="L78" s="27">
        <v>1652</v>
      </c>
      <c r="M78" s="27">
        <v>8334</v>
      </c>
    </row>
    <row r="79" spans="1:13" ht="21" customHeight="1" x14ac:dyDescent="0.25">
      <c r="A79" s="1" t="s">
        <v>5</v>
      </c>
      <c r="B79" s="5" t="s">
        <v>6</v>
      </c>
      <c r="C79" s="27">
        <v>873950</v>
      </c>
      <c r="D79" s="27">
        <v>143858</v>
      </c>
      <c r="E79" s="27">
        <v>26743</v>
      </c>
      <c r="F79" s="27">
        <v>4402</v>
      </c>
      <c r="G79" s="27">
        <v>22341</v>
      </c>
      <c r="H79" s="27">
        <v>467388</v>
      </c>
      <c r="I79" s="27">
        <v>76935</v>
      </c>
      <c r="J79" s="27">
        <v>390453</v>
      </c>
      <c r="K79" s="27">
        <v>379819</v>
      </c>
      <c r="L79" s="27">
        <v>62521</v>
      </c>
      <c r="M79" s="27">
        <v>317298</v>
      </c>
    </row>
    <row r="80" spans="1:13" ht="21" customHeight="1" x14ac:dyDescent="0.25">
      <c r="A80" s="1" t="s">
        <v>7</v>
      </c>
      <c r="B80" s="5" t="s">
        <v>8</v>
      </c>
      <c r="C80" s="27">
        <v>805859</v>
      </c>
      <c r="D80" s="27">
        <v>140380</v>
      </c>
      <c r="E80" s="27">
        <v>9772</v>
      </c>
      <c r="F80" s="27">
        <v>2918</v>
      </c>
      <c r="G80" s="27">
        <v>6854</v>
      </c>
      <c r="H80" s="27">
        <v>764234</v>
      </c>
      <c r="I80" s="27">
        <v>131962</v>
      </c>
      <c r="J80" s="27">
        <v>632272</v>
      </c>
      <c r="K80" s="27">
        <v>31853</v>
      </c>
      <c r="L80" s="27">
        <v>5500</v>
      </c>
      <c r="M80" s="27">
        <v>26353</v>
      </c>
    </row>
    <row r="81" spans="1:13" ht="21" customHeight="1" x14ac:dyDescent="0.25">
      <c r="A81" s="1" t="s">
        <v>9</v>
      </c>
      <c r="B81" s="5" t="s">
        <v>10</v>
      </c>
      <c r="C81" s="27">
        <v>571616</v>
      </c>
      <c r="D81" s="27">
        <v>93335</v>
      </c>
      <c r="E81" s="27">
        <v>1004</v>
      </c>
      <c r="F81" s="27">
        <v>0</v>
      </c>
      <c r="G81" s="27">
        <v>1004</v>
      </c>
      <c r="H81" s="27">
        <v>569512</v>
      </c>
      <c r="I81" s="27">
        <v>93335</v>
      </c>
      <c r="J81" s="27">
        <v>476177</v>
      </c>
      <c r="K81" s="27">
        <v>1100</v>
      </c>
      <c r="L81" s="27">
        <v>0</v>
      </c>
      <c r="M81" s="27">
        <v>1100</v>
      </c>
    </row>
    <row r="82" spans="1:13" ht="21" customHeight="1" x14ac:dyDescent="0.25">
      <c r="A82" s="1" t="s">
        <v>11</v>
      </c>
      <c r="B82" s="5" t="s">
        <v>12</v>
      </c>
      <c r="C82" s="27">
        <v>1074471</v>
      </c>
      <c r="D82" s="27">
        <v>222499</v>
      </c>
      <c r="E82" s="27">
        <v>139466</v>
      </c>
      <c r="F82" s="27">
        <v>28880</v>
      </c>
      <c r="G82" s="27">
        <v>110586</v>
      </c>
      <c r="H82" s="27">
        <v>924583</v>
      </c>
      <c r="I82" s="27">
        <v>191461</v>
      </c>
      <c r="J82" s="27">
        <v>733122</v>
      </c>
      <c r="K82" s="27">
        <v>10422</v>
      </c>
      <c r="L82" s="27">
        <v>2158</v>
      </c>
      <c r="M82" s="27">
        <v>8264</v>
      </c>
    </row>
    <row r="83" spans="1:13" ht="21" customHeight="1" x14ac:dyDescent="0.25">
      <c r="A83" s="1" t="s">
        <v>13</v>
      </c>
      <c r="B83" s="5" t="s">
        <v>14</v>
      </c>
      <c r="C83" s="27">
        <v>1143926</v>
      </c>
      <c r="D83" s="27">
        <v>391091</v>
      </c>
      <c r="E83" s="27">
        <v>34661</v>
      </c>
      <c r="F83" s="27">
        <v>11850</v>
      </c>
      <c r="G83" s="27">
        <v>22811</v>
      </c>
      <c r="H83" s="27">
        <v>1100571</v>
      </c>
      <c r="I83" s="27">
        <v>376269</v>
      </c>
      <c r="J83" s="27">
        <v>724302</v>
      </c>
      <c r="K83" s="27">
        <v>8694</v>
      </c>
      <c r="L83" s="27">
        <v>2972</v>
      </c>
      <c r="M83" s="27">
        <v>5722</v>
      </c>
    </row>
    <row r="84" spans="1:13" s="42" customFormat="1" ht="21.75" customHeight="1" x14ac:dyDescent="0.25">
      <c r="A84" s="40"/>
      <c r="B84" s="40" t="s">
        <v>22</v>
      </c>
      <c r="C84" s="41">
        <v>13611610</v>
      </c>
      <c r="D84" s="41">
        <v>2757273</v>
      </c>
      <c r="E84" s="41">
        <v>1192441</v>
      </c>
      <c r="F84" s="41">
        <v>234618</v>
      </c>
      <c r="G84" s="41">
        <v>957823</v>
      </c>
      <c r="H84" s="41">
        <v>9939268</v>
      </c>
      <c r="I84" s="41">
        <v>2046779</v>
      </c>
      <c r="J84" s="41">
        <v>7892489</v>
      </c>
      <c r="K84" s="41">
        <v>2479901</v>
      </c>
      <c r="L84" s="41">
        <v>475876</v>
      </c>
      <c r="M84" s="41">
        <v>2004025</v>
      </c>
    </row>
    <row r="86" spans="1:13" ht="52.5" customHeight="1" x14ac:dyDescent="0.25">
      <c r="A86" s="83" t="s">
        <v>0</v>
      </c>
      <c r="B86" s="86" t="s">
        <v>16</v>
      </c>
      <c r="C86" s="89" t="s">
        <v>82</v>
      </c>
      <c r="D86" s="89"/>
      <c r="E86" s="80" t="s">
        <v>83</v>
      </c>
      <c r="F86" s="81"/>
      <c r="G86" s="81"/>
      <c r="H86" s="81"/>
      <c r="I86" s="81"/>
      <c r="J86" s="81"/>
      <c r="K86" s="81"/>
      <c r="L86" s="81"/>
      <c r="M86" s="82"/>
    </row>
    <row r="87" spans="1:13" ht="41.25" customHeight="1" x14ac:dyDescent="0.25">
      <c r="A87" s="84"/>
      <c r="B87" s="87"/>
      <c r="C87" s="86" t="s">
        <v>21</v>
      </c>
      <c r="D87" s="86" t="s">
        <v>20</v>
      </c>
      <c r="E87" s="80" t="s">
        <v>17</v>
      </c>
      <c r="F87" s="81"/>
      <c r="G87" s="82"/>
      <c r="H87" s="80" t="s">
        <v>18</v>
      </c>
      <c r="I87" s="81"/>
      <c r="J87" s="82"/>
      <c r="K87" s="80" t="s">
        <v>19</v>
      </c>
      <c r="L87" s="81"/>
      <c r="M87" s="82"/>
    </row>
    <row r="88" spans="1:13" ht="12.75" customHeight="1" x14ac:dyDescent="0.25">
      <c r="A88" s="84"/>
      <c r="B88" s="87"/>
      <c r="C88" s="87"/>
      <c r="D88" s="87"/>
      <c r="E88" s="79" t="s">
        <v>21</v>
      </c>
      <c r="F88" s="79" t="s">
        <v>26</v>
      </c>
      <c r="G88" s="79"/>
      <c r="H88" s="79" t="s">
        <v>21</v>
      </c>
      <c r="I88" s="79" t="s">
        <v>26</v>
      </c>
      <c r="J88" s="79"/>
      <c r="K88" s="79" t="s">
        <v>21</v>
      </c>
      <c r="L88" s="79" t="s">
        <v>26</v>
      </c>
      <c r="M88" s="79"/>
    </row>
    <row r="89" spans="1:13" ht="60.75" customHeight="1" x14ac:dyDescent="0.25">
      <c r="A89" s="85"/>
      <c r="B89" s="88"/>
      <c r="C89" s="88"/>
      <c r="D89" s="88"/>
      <c r="E89" s="79"/>
      <c r="F89" s="46" t="s">
        <v>25</v>
      </c>
      <c r="G89" s="46" t="s">
        <v>23</v>
      </c>
      <c r="H89" s="79"/>
      <c r="I89" s="46" t="s">
        <v>25</v>
      </c>
      <c r="J89" s="46" t="s">
        <v>23</v>
      </c>
      <c r="K89" s="79"/>
      <c r="L89" s="46" t="s">
        <v>25</v>
      </c>
      <c r="M89" s="46" t="s">
        <v>23</v>
      </c>
    </row>
    <row r="90" spans="1:13" s="39" customFormat="1" ht="12" customHeight="1" x14ac:dyDescent="0.2">
      <c r="A90" s="38">
        <v>1</v>
      </c>
      <c r="B90" s="38">
        <v>2</v>
      </c>
      <c r="C90" s="38">
        <v>3</v>
      </c>
      <c r="D90" s="38">
        <v>4</v>
      </c>
      <c r="E90" s="38">
        <v>5</v>
      </c>
      <c r="F90" s="38">
        <v>6</v>
      </c>
      <c r="G90" s="38">
        <v>7</v>
      </c>
      <c r="H90" s="38">
        <v>8</v>
      </c>
      <c r="I90" s="38">
        <v>9</v>
      </c>
      <c r="J90" s="38">
        <v>10</v>
      </c>
      <c r="K90" s="38">
        <v>11</v>
      </c>
      <c r="L90" s="38">
        <v>12</v>
      </c>
      <c r="M90" s="38">
        <v>13</v>
      </c>
    </row>
    <row r="91" spans="1:13" ht="39.75" customHeight="1" x14ac:dyDescent="0.25">
      <c r="A91" s="1" t="s">
        <v>1</v>
      </c>
      <c r="B91" s="5" t="s">
        <v>2</v>
      </c>
      <c r="C91" s="27">
        <v>7091495</v>
      </c>
      <c r="D91" s="27">
        <v>593068</v>
      </c>
      <c r="E91" s="27">
        <v>679365</v>
      </c>
      <c r="F91" s="27">
        <v>56816</v>
      </c>
      <c r="G91" s="27">
        <v>622549</v>
      </c>
      <c r="H91" s="27">
        <v>4625782</v>
      </c>
      <c r="I91" s="27">
        <v>386858</v>
      </c>
      <c r="J91" s="27">
        <v>4238924</v>
      </c>
      <c r="K91" s="27">
        <v>1786348</v>
      </c>
      <c r="L91" s="27">
        <v>149394</v>
      </c>
      <c r="M91" s="27">
        <v>1636954</v>
      </c>
    </row>
    <row r="92" spans="1:13" ht="19.5" customHeight="1" x14ac:dyDescent="0.25">
      <c r="A92" s="1" t="s">
        <v>3</v>
      </c>
      <c r="B92" s="5" t="s">
        <v>4</v>
      </c>
      <c r="C92" s="27">
        <v>1081158</v>
      </c>
      <c r="D92" s="27">
        <v>203907</v>
      </c>
      <c r="E92" s="27">
        <v>211583</v>
      </c>
      <c r="F92" s="27">
        <v>39905</v>
      </c>
      <c r="G92" s="27">
        <v>171678</v>
      </c>
      <c r="H92" s="27">
        <v>859304</v>
      </c>
      <c r="I92" s="27">
        <v>162065</v>
      </c>
      <c r="J92" s="27">
        <v>697239</v>
      </c>
      <c r="K92" s="27">
        <v>10271</v>
      </c>
      <c r="L92" s="27">
        <v>1937</v>
      </c>
      <c r="M92" s="27">
        <v>8334</v>
      </c>
    </row>
    <row r="93" spans="1:13" ht="19.5" customHeight="1" x14ac:dyDescent="0.25">
      <c r="A93" s="1" t="s">
        <v>5</v>
      </c>
      <c r="B93" s="5" t="s">
        <v>6</v>
      </c>
      <c r="C93" s="27">
        <v>848074</v>
      </c>
      <c r="D93" s="27">
        <v>117982</v>
      </c>
      <c r="E93" s="27">
        <v>25951</v>
      </c>
      <c r="F93" s="27">
        <v>3610</v>
      </c>
      <c r="G93" s="27">
        <v>22341</v>
      </c>
      <c r="H93" s="27">
        <v>453550</v>
      </c>
      <c r="I93" s="27">
        <v>63097</v>
      </c>
      <c r="J93" s="27">
        <v>390453</v>
      </c>
      <c r="K93" s="27">
        <v>368573</v>
      </c>
      <c r="L93" s="27">
        <v>51275</v>
      </c>
      <c r="M93" s="27">
        <v>317298</v>
      </c>
    </row>
    <row r="94" spans="1:13" ht="19.5" customHeight="1" x14ac:dyDescent="0.25">
      <c r="A94" s="1" t="s">
        <v>7</v>
      </c>
      <c r="B94" s="5" t="s">
        <v>8</v>
      </c>
      <c r="C94" s="27">
        <v>741346</v>
      </c>
      <c r="D94" s="27">
        <v>75867</v>
      </c>
      <c r="E94" s="27">
        <v>6854</v>
      </c>
      <c r="F94" s="27">
        <v>0</v>
      </c>
      <c r="G94" s="27">
        <v>6854</v>
      </c>
      <c r="H94" s="27">
        <v>705103</v>
      </c>
      <c r="I94" s="27">
        <v>72831</v>
      </c>
      <c r="J94" s="27">
        <v>632272</v>
      </c>
      <c r="K94" s="27">
        <v>29389</v>
      </c>
      <c r="L94" s="27">
        <v>3036</v>
      </c>
      <c r="M94" s="27">
        <v>26353</v>
      </c>
    </row>
    <row r="95" spans="1:13" ht="19.5" customHeight="1" x14ac:dyDescent="0.25">
      <c r="A95" s="1" t="s">
        <v>9</v>
      </c>
      <c r="B95" s="5" t="s">
        <v>10</v>
      </c>
      <c r="C95" s="27">
        <v>529936</v>
      </c>
      <c r="D95" s="27">
        <v>51655</v>
      </c>
      <c r="E95" s="27">
        <v>1004</v>
      </c>
      <c r="F95" s="27">
        <v>0</v>
      </c>
      <c r="G95" s="27">
        <v>1004</v>
      </c>
      <c r="H95" s="27">
        <v>527832</v>
      </c>
      <c r="I95" s="27">
        <v>51655</v>
      </c>
      <c r="J95" s="27">
        <v>476177</v>
      </c>
      <c r="K95" s="27">
        <v>1100</v>
      </c>
      <c r="L95" s="27">
        <v>0</v>
      </c>
      <c r="M95" s="27">
        <v>1100</v>
      </c>
    </row>
    <row r="96" spans="1:13" ht="19.5" customHeight="1" x14ac:dyDescent="0.25">
      <c r="A96" s="1" t="s">
        <v>11</v>
      </c>
      <c r="B96" s="5" t="s">
        <v>12</v>
      </c>
      <c r="C96" s="27">
        <v>966692</v>
      </c>
      <c r="D96" s="27">
        <v>114720</v>
      </c>
      <c r="E96" s="27">
        <v>125477</v>
      </c>
      <c r="F96" s="27">
        <v>14891</v>
      </c>
      <c r="G96" s="27">
        <v>110586</v>
      </c>
      <c r="H96" s="27">
        <v>831838</v>
      </c>
      <c r="I96" s="27">
        <v>98716</v>
      </c>
      <c r="J96" s="27">
        <v>733122</v>
      </c>
      <c r="K96" s="27">
        <v>9377</v>
      </c>
      <c r="L96" s="27">
        <v>1113</v>
      </c>
      <c r="M96" s="27">
        <v>8264</v>
      </c>
    </row>
    <row r="97" spans="1:13" ht="19.5" customHeight="1" x14ac:dyDescent="0.25">
      <c r="A97" s="1" t="s">
        <v>13</v>
      </c>
      <c r="B97" s="5" t="s">
        <v>14</v>
      </c>
      <c r="C97" s="27">
        <v>1072450</v>
      </c>
      <c r="D97" s="27">
        <v>319615</v>
      </c>
      <c r="E97" s="27">
        <v>32495</v>
      </c>
      <c r="F97" s="27">
        <v>9684</v>
      </c>
      <c r="G97" s="27">
        <v>22811</v>
      </c>
      <c r="H97" s="27">
        <v>1031804</v>
      </c>
      <c r="I97" s="27">
        <v>307502</v>
      </c>
      <c r="J97" s="27">
        <v>724302</v>
      </c>
      <c r="K97" s="27">
        <v>8151</v>
      </c>
      <c r="L97" s="27">
        <v>2429</v>
      </c>
      <c r="M97" s="27">
        <v>5722</v>
      </c>
    </row>
    <row r="98" spans="1:13" s="42" customFormat="1" ht="21.75" customHeight="1" x14ac:dyDescent="0.25">
      <c r="A98" s="40"/>
      <c r="B98" s="40" t="s">
        <v>22</v>
      </c>
      <c r="C98" s="41">
        <v>12331151</v>
      </c>
      <c r="D98" s="41">
        <v>1476814</v>
      </c>
      <c r="E98" s="41">
        <v>1082729</v>
      </c>
      <c r="F98" s="41">
        <v>124906</v>
      </c>
      <c r="G98" s="41">
        <v>957823</v>
      </c>
      <c r="H98" s="41">
        <v>9035213</v>
      </c>
      <c r="I98" s="41">
        <v>1142724</v>
      </c>
      <c r="J98" s="41">
        <v>7892489</v>
      </c>
      <c r="K98" s="41">
        <v>2213209</v>
      </c>
      <c r="L98" s="41">
        <v>209184</v>
      </c>
      <c r="M98" s="41">
        <v>2004025</v>
      </c>
    </row>
    <row r="100" spans="1:13" ht="21" customHeight="1" x14ac:dyDescent="0.25">
      <c r="A100" s="90" t="s">
        <v>70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</row>
    <row r="101" spans="1:13" ht="21" customHeight="1" x14ac:dyDescent="0.25">
      <c r="A101" s="90" t="s">
        <v>71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16.5" customHeight="1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</row>
    <row r="103" spans="1:13" ht="51.75" customHeight="1" x14ac:dyDescent="0.25">
      <c r="A103" s="83" t="s">
        <v>0</v>
      </c>
      <c r="B103" s="86" t="s">
        <v>16</v>
      </c>
      <c r="C103" s="89" t="s">
        <v>84</v>
      </c>
      <c r="D103" s="89"/>
      <c r="E103" s="80" t="s">
        <v>85</v>
      </c>
      <c r="F103" s="81"/>
      <c r="G103" s="81"/>
      <c r="H103" s="81"/>
      <c r="I103" s="81"/>
      <c r="J103" s="81"/>
      <c r="K103" s="81"/>
      <c r="L103" s="81"/>
      <c r="M103" s="82"/>
    </row>
    <row r="104" spans="1:13" ht="41.25" customHeight="1" x14ac:dyDescent="0.25">
      <c r="A104" s="84"/>
      <c r="B104" s="87"/>
      <c r="C104" s="86" t="s">
        <v>21</v>
      </c>
      <c r="D104" s="86" t="s">
        <v>20</v>
      </c>
      <c r="E104" s="80" t="s">
        <v>17</v>
      </c>
      <c r="F104" s="81"/>
      <c r="G104" s="82"/>
      <c r="H104" s="80" t="s">
        <v>18</v>
      </c>
      <c r="I104" s="81"/>
      <c r="J104" s="82"/>
      <c r="K104" s="80" t="s">
        <v>19</v>
      </c>
      <c r="L104" s="81"/>
      <c r="M104" s="82"/>
    </row>
    <row r="105" spans="1:13" ht="13.5" customHeight="1" x14ac:dyDescent="0.25">
      <c r="A105" s="84"/>
      <c r="B105" s="87"/>
      <c r="C105" s="87"/>
      <c r="D105" s="87"/>
      <c r="E105" s="79" t="s">
        <v>21</v>
      </c>
      <c r="F105" s="79" t="s">
        <v>26</v>
      </c>
      <c r="G105" s="79"/>
      <c r="H105" s="79" t="s">
        <v>21</v>
      </c>
      <c r="I105" s="79" t="s">
        <v>26</v>
      </c>
      <c r="J105" s="79"/>
      <c r="K105" s="79" t="s">
        <v>21</v>
      </c>
      <c r="L105" s="79" t="s">
        <v>26</v>
      </c>
      <c r="M105" s="79"/>
    </row>
    <row r="106" spans="1:13" ht="55.5" customHeight="1" x14ac:dyDescent="0.25">
      <c r="A106" s="85"/>
      <c r="B106" s="88"/>
      <c r="C106" s="88"/>
      <c r="D106" s="88"/>
      <c r="E106" s="79"/>
      <c r="F106" s="46" t="s">
        <v>25</v>
      </c>
      <c r="G106" s="46" t="s">
        <v>23</v>
      </c>
      <c r="H106" s="79"/>
      <c r="I106" s="46" t="s">
        <v>25</v>
      </c>
      <c r="J106" s="46" t="s">
        <v>23</v>
      </c>
      <c r="K106" s="79"/>
      <c r="L106" s="46" t="s">
        <v>25</v>
      </c>
      <c r="M106" s="46" t="s">
        <v>23</v>
      </c>
    </row>
    <row r="107" spans="1:13" s="39" customFormat="1" ht="12" customHeight="1" x14ac:dyDescent="0.2">
      <c r="A107" s="38">
        <v>1</v>
      </c>
      <c r="B107" s="38">
        <v>2</v>
      </c>
      <c r="C107" s="38">
        <v>3</v>
      </c>
      <c r="D107" s="38">
        <v>4</v>
      </c>
      <c r="E107" s="38">
        <v>5</v>
      </c>
      <c r="F107" s="38">
        <v>6</v>
      </c>
      <c r="G107" s="38">
        <v>7</v>
      </c>
      <c r="H107" s="38">
        <v>8</v>
      </c>
      <c r="I107" s="38">
        <v>9</v>
      </c>
      <c r="J107" s="38">
        <v>10</v>
      </c>
      <c r="K107" s="38">
        <v>11</v>
      </c>
      <c r="L107" s="38">
        <v>12</v>
      </c>
      <c r="M107" s="38">
        <v>13</v>
      </c>
    </row>
    <row r="108" spans="1:13" ht="39.75" customHeight="1" x14ac:dyDescent="0.25">
      <c r="A108" s="1" t="s">
        <v>1</v>
      </c>
      <c r="B108" s="5" t="s">
        <v>2</v>
      </c>
      <c r="C108" s="27">
        <v>7095929</v>
      </c>
      <c r="D108" s="27">
        <v>597502</v>
      </c>
      <c r="E108" s="27">
        <v>679790</v>
      </c>
      <c r="F108" s="27">
        <v>57241</v>
      </c>
      <c r="G108" s="27">
        <v>622549</v>
      </c>
      <c r="H108" s="27">
        <v>4628674</v>
      </c>
      <c r="I108" s="27">
        <v>389750</v>
      </c>
      <c r="J108" s="27">
        <v>4238924</v>
      </c>
      <c r="K108" s="27">
        <v>1787465</v>
      </c>
      <c r="L108" s="27">
        <v>150511</v>
      </c>
      <c r="M108" s="27">
        <v>1636954</v>
      </c>
    </row>
    <row r="109" spans="1:13" ht="22.5" customHeight="1" x14ac:dyDescent="0.25">
      <c r="A109" s="1" t="s">
        <v>3</v>
      </c>
      <c r="B109" s="5" t="s">
        <v>4</v>
      </c>
      <c r="C109" s="27">
        <v>1038207</v>
      </c>
      <c r="D109" s="27">
        <v>160956</v>
      </c>
      <c r="E109" s="27">
        <v>203177</v>
      </c>
      <c r="F109" s="27">
        <v>31499</v>
      </c>
      <c r="G109" s="27">
        <v>171678</v>
      </c>
      <c r="H109" s="27">
        <v>825167</v>
      </c>
      <c r="I109" s="27">
        <v>127928</v>
      </c>
      <c r="J109" s="27">
        <v>697239</v>
      </c>
      <c r="K109" s="27">
        <v>9863</v>
      </c>
      <c r="L109" s="27">
        <v>1529</v>
      </c>
      <c r="M109" s="27">
        <v>8334</v>
      </c>
    </row>
    <row r="110" spans="1:13" ht="22.5" customHeight="1" x14ac:dyDescent="0.25">
      <c r="A110" s="1" t="s">
        <v>5</v>
      </c>
      <c r="B110" s="5" t="s">
        <v>6</v>
      </c>
      <c r="C110" s="27">
        <v>847326</v>
      </c>
      <c r="D110" s="27">
        <v>117234</v>
      </c>
      <c r="E110" s="27">
        <v>25928</v>
      </c>
      <c r="F110" s="27">
        <v>3587</v>
      </c>
      <c r="G110" s="27">
        <v>22341</v>
      </c>
      <c r="H110" s="27">
        <v>453150</v>
      </c>
      <c r="I110" s="27">
        <v>62697</v>
      </c>
      <c r="J110" s="27">
        <v>390453</v>
      </c>
      <c r="K110" s="27">
        <v>368248</v>
      </c>
      <c r="L110" s="27">
        <v>50950</v>
      </c>
      <c r="M110" s="27">
        <v>317298</v>
      </c>
    </row>
    <row r="111" spans="1:13" ht="22.5" customHeight="1" x14ac:dyDescent="0.25">
      <c r="A111" s="1" t="s">
        <v>7</v>
      </c>
      <c r="B111" s="5" t="s">
        <v>8</v>
      </c>
      <c r="C111" s="27">
        <v>732550</v>
      </c>
      <c r="D111" s="27">
        <v>67071</v>
      </c>
      <c r="E111" s="27">
        <v>6854</v>
      </c>
      <c r="F111" s="27">
        <v>0</v>
      </c>
      <c r="G111" s="27">
        <v>6854</v>
      </c>
      <c r="H111" s="27">
        <v>696660</v>
      </c>
      <c r="I111" s="27">
        <v>64388</v>
      </c>
      <c r="J111" s="27">
        <v>632272</v>
      </c>
      <c r="K111" s="27">
        <v>29036</v>
      </c>
      <c r="L111" s="27">
        <v>2683</v>
      </c>
      <c r="M111" s="27">
        <v>26353</v>
      </c>
    </row>
    <row r="112" spans="1:13" ht="22.5" customHeight="1" x14ac:dyDescent="0.25">
      <c r="A112" s="1" t="s">
        <v>9</v>
      </c>
      <c r="B112" s="5" t="s">
        <v>10</v>
      </c>
      <c r="C112" s="27">
        <v>528935</v>
      </c>
      <c r="D112" s="27">
        <v>50654</v>
      </c>
      <c r="E112" s="27">
        <v>1004</v>
      </c>
      <c r="F112" s="27">
        <v>0</v>
      </c>
      <c r="G112" s="27">
        <v>1004</v>
      </c>
      <c r="H112" s="27">
        <v>526831</v>
      </c>
      <c r="I112" s="27">
        <v>50654</v>
      </c>
      <c r="J112" s="27">
        <v>476177</v>
      </c>
      <c r="K112" s="27">
        <v>1100</v>
      </c>
      <c r="L112" s="27">
        <v>0</v>
      </c>
      <c r="M112" s="27">
        <v>1100</v>
      </c>
    </row>
    <row r="113" spans="1:13" ht="22.5" customHeight="1" x14ac:dyDescent="0.25">
      <c r="A113" s="1" t="s">
        <v>11</v>
      </c>
      <c r="B113" s="5" t="s">
        <v>12</v>
      </c>
      <c r="C113" s="27">
        <v>962027</v>
      </c>
      <c r="D113" s="27">
        <v>110055</v>
      </c>
      <c r="E113" s="27">
        <v>124871</v>
      </c>
      <c r="F113" s="27">
        <v>14285</v>
      </c>
      <c r="G113" s="27">
        <v>110586</v>
      </c>
      <c r="H113" s="27">
        <v>827824</v>
      </c>
      <c r="I113" s="27">
        <v>94702</v>
      </c>
      <c r="J113" s="27">
        <v>733122</v>
      </c>
      <c r="K113" s="27">
        <v>9332</v>
      </c>
      <c r="L113" s="27">
        <v>1068</v>
      </c>
      <c r="M113" s="27">
        <v>8264</v>
      </c>
    </row>
    <row r="114" spans="1:13" ht="22.5" customHeight="1" x14ac:dyDescent="0.25">
      <c r="A114" s="1" t="s">
        <v>13</v>
      </c>
      <c r="B114" s="5" t="s">
        <v>14</v>
      </c>
      <c r="C114" s="27">
        <v>1079975</v>
      </c>
      <c r="D114" s="27">
        <v>327140</v>
      </c>
      <c r="E114" s="27">
        <v>32723</v>
      </c>
      <c r="F114" s="27">
        <v>9912</v>
      </c>
      <c r="G114" s="27">
        <v>22811</v>
      </c>
      <c r="H114" s="27">
        <v>1039044</v>
      </c>
      <c r="I114" s="27">
        <v>314742</v>
      </c>
      <c r="J114" s="27">
        <v>724302</v>
      </c>
      <c r="K114" s="27">
        <v>8208</v>
      </c>
      <c r="L114" s="27">
        <v>2486</v>
      </c>
      <c r="M114" s="27">
        <v>5722</v>
      </c>
    </row>
    <row r="115" spans="1:13" s="42" customFormat="1" ht="21.75" customHeight="1" x14ac:dyDescent="0.25">
      <c r="A115" s="40"/>
      <c r="B115" s="40" t="s">
        <v>22</v>
      </c>
      <c r="C115" s="41">
        <v>12284949</v>
      </c>
      <c r="D115" s="41">
        <v>1430612</v>
      </c>
      <c r="E115" s="41">
        <v>1074347</v>
      </c>
      <c r="F115" s="41">
        <v>116524</v>
      </c>
      <c r="G115" s="41">
        <v>957823</v>
      </c>
      <c r="H115" s="41">
        <v>8997350</v>
      </c>
      <c r="I115" s="41">
        <v>1104861</v>
      </c>
      <c r="J115" s="41">
        <v>7892489</v>
      </c>
      <c r="K115" s="41">
        <v>2213252</v>
      </c>
      <c r="L115" s="41">
        <v>209227</v>
      </c>
      <c r="M115" s="41">
        <v>2004025</v>
      </c>
    </row>
    <row r="117" spans="1:13" ht="48" customHeight="1" x14ac:dyDescent="0.25">
      <c r="A117" s="83" t="s">
        <v>0</v>
      </c>
      <c r="B117" s="86" t="s">
        <v>16</v>
      </c>
      <c r="C117" s="89" t="s">
        <v>86</v>
      </c>
      <c r="D117" s="89"/>
      <c r="E117" s="80" t="s">
        <v>87</v>
      </c>
      <c r="F117" s="81"/>
      <c r="G117" s="81"/>
      <c r="H117" s="81"/>
      <c r="I117" s="81"/>
      <c r="J117" s="81"/>
      <c r="K117" s="81"/>
      <c r="L117" s="81"/>
      <c r="M117" s="82"/>
    </row>
    <row r="118" spans="1:13" ht="41.25" customHeight="1" x14ac:dyDescent="0.25">
      <c r="A118" s="84"/>
      <c r="B118" s="87"/>
      <c r="C118" s="86" t="s">
        <v>21</v>
      </c>
      <c r="D118" s="86" t="s">
        <v>20</v>
      </c>
      <c r="E118" s="80" t="s">
        <v>17</v>
      </c>
      <c r="F118" s="81"/>
      <c r="G118" s="82"/>
      <c r="H118" s="80" t="s">
        <v>18</v>
      </c>
      <c r="I118" s="81"/>
      <c r="J118" s="82"/>
      <c r="K118" s="80" t="s">
        <v>19</v>
      </c>
      <c r="L118" s="81"/>
      <c r="M118" s="82"/>
    </row>
    <row r="119" spans="1:13" ht="13.5" customHeight="1" x14ac:dyDescent="0.25">
      <c r="A119" s="84"/>
      <c r="B119" s="87"/>
      <c r="C119" s="87"/>
      <c r="D119" s="87"/>
      <c r="E119" s="79" t="s">
        <v>21</v>
      </c>
      <c r="F119" s="79" t="s">
        <v>26</v>
      </c>
      <c r="G119" s="79"/>
      <c r="H119" s="79" t="s">
        <v>21</v>
      </c>
      <c r="I119" s="79" t="s">
        <v>26</v>
      </c>
      <c r="J119" s="79"/>
      <c r="K119" s="79" t="s">
        <v>21</v>
      </c>
      <c r="L119" s="79" t="s">
        <v>26</v>
      </c>
      <c r="M119" s="79"/>
    </row>
    <row r="120" spans="1:13" ht="50.25" customHeight="1" x14ac:dyDescent="0.25">
      <c r="A120" s="85"/>
      <c r="B120" s="88"/>
      <c r="C120" s="88"/>
      <c r="D120" s="88"/>
      <c r="E120" s="79"/>
      <c r="F120" s="46" t="s">
        <v>25</v>
      </c>
      <c r="G120" s="46" t="s">
        <v>23</v>
      </c>
      <c r="H120" s="79"/>
      <c r="I120" s="46" t="s">
        <v>25</v>
      </c>
      <c r="J120" s="46" t="s">
        <v>23</v>
      </c>
      <c r="K120" s="79"/>
      <c r="L120" s="46" t="s">
        <v>25</v>
      </c>
      <c r="M120" s="46" t="s">
        <v>23</v>
      </c>
    </row>
    <row r="121" spans="1:13" s="39" customFormat="1" ht="12" customHeight="1" x14ac:dyDescent="0.2">
      <c r="A121" s="38">
        <v>1</v>
      </c>
      <c r="B121" s="38">
        <v>2</v>
      </c>
      <c r="C121" s="38">
        <v>3</v>
      </c>
      <c r="D121" s="38">
        <v>4</v>
      </c>
      <c r="E121" s="38">
        <v>5</v>
      </c>
      <c r="F121" s="38">
        <v>6</v>
      </c>
      <c r="G121" s="38">
        <v>7</v>
      </c>
      <c r="H121" s="38">
        <v>8</v>
      </c>
      <c r="I121" s="38">
        <v>9</v>
      </c>
      <c r="J121" s="38">
        <v>10</v>
      </c>
      <c r="K121" s="38">
        <v>11</v>
      </c>
      <c r="L121" s="38">
        <v>12</v>
      </c>
      <c r="M121" s="38">
        <v>13</v>
      </c>
    </row>
    <row r="122" spans="1:13" ht="39.75" customHeight="1" x14ac:dyDescent="0.25">
      <c r="A122" s="1" t="s">
        <v>1</v>
      </c>
      <c r="B122" s="5" t="s">
        <v>2</v>
      </c>
      <c r="C122" s="27">
        <v>22278043</v>
      </c>
      <c r="D122" s="27">
        <v>2782762</v>
      </c>
      <c r="E122" s="27">
        <v>2134236</v>
      </c>
      <c r="F122" s="27">
        <v>266589</v>
      </c>
      <c r="G122" s="27">
        <v>1867647</v>
      </c>
      <c r="H122" s="27">
        <v>14531967</v>
      </c>
      <c r="I122" s="27">
        <v>1815195</v>
      </c>
      <c r="J122" s="27">
        <v>12716772</v>
      </c>
      <c r="K122" s="27">
        <v>5611840</v>
      </c>
      <c r="L122" s="27">
        <v>700978</v>
      </c>
      <c r="M122" s="27">
        <v>4910862</v>
      </c>
    </row>
    <row r="123" spans="1:13" ht="21.75" customHeight="1" x14ac:dyDescent="0.25">
      <c r="A123" s="1" t="s">
        <v>3</v>
      </c>
      <c r="B123" s="5" t="s">
        <v>4</v>
      </c>
      <c r="C123" s="27">
        <v>3170534</v>
      </c>
      <c r="D123" s="27">
        <v>538781</v>
      </c>
      <c r="E123" s="27">
        <v>620474</v>
      </c>
      <c r="F123" s="27">
        <v>105440</v>
      </c>
      <c r="G123" s="27">
        <v>515034</v>
      </c>
      <c r="H123" s="27">
        <v>2519940</v>
      </c>
      <c r="I123" s="27">
        <v>428223</v>
      </c>
      <c r="J123" s="27">
        <v>2091717</v>
      </c>
      <c r="K123" s="27">
        <v>30120</v>
      </c>
      <c r="L123" s="27">
        <v>5118</v>
      </c>
      <c r="M123" s="27">
        <v>25002</v>
      </c>
    </row>
    <row r="124" spans="1:13" ht="21.75" customHeight="1" x14ac:dyDescent="0.25">
      <c r="A124" s="1" t="s">
        <v>5</v>
      </c>
      <c r="B124" s="5" t="s">
        <v>6</v>
      </c>
      <c r="C124" s="27">
        <v>2569350</v>
      </c>
      <c r="D124" s="27">
        <v>379074</v>
      </c>
      <c r="E124" s="27">
        <v>78622</v>
      </c>
      <c r="F124" s="27">
        <v>11599</v>
      </c>
      <c r="G124" s="27">
        <v>67023</v>
      </c>
      <c r="H124" s="27">
        <v>1374088</v>
      </c>
      <c r="I124" s="27">
        <v>202729</v>
      </c>
      <c r="J124" s="27">
        <v>1171359</v>
      </c>
      <c r="K124" s="27">
        <v>1116640</v>
      </c>
      <c r="L124" s="27">
        <v>164746</v>
      </c>
      <c r="M124" s="27">
        <v>951894</v>
      </c>
    </row>
    <row r="125" spans="1:13" ht="21.75" customHeight="1" x14ac:dyDescent="0.25">
      <c r="A125" s="1" t="s">
        <v>7</v>
      </c>
      <c r="B125" s="5" t="s">
        <v>8</v>
      </c>
      <c r="C125" s="27">
        <v>2279755</v>
      </c>
      <c r="D125" s="27">
        <v>283318</v>
      </c>
      <c r="E125" s="27">
        <v>23480</v>
      </c>
      <c r="F125" s="27">
        <v>2918</v>
      </c>
      <c r="G125" s="27">
        <v>20562</v>
      </c>
      <c r="H125" s="27">
        <v>2165997</v>
      </c>
      <c r="I125" s="27">
        <v>269181</v>
      </c>
      <c r="J125" s="27">
        <v>1896816</v>
      </c>
      <c r="K125" s="27">
        <v>90278</v>
      </c>
      <c r="L125" s="27">
        <v>11219</v>
      </c>
      <c r="M125" s="27">
        <v>79059</v>
      </c>
    </row>
    <row r="126" spans="1:13" ht="21.75" customHeight="1" x14ac:dyDescent="0.25">
      <c r="A126" s="1" t="s">
        <v>9</v>
      </c>
      <c r="B126" s="5" t="s">
        <v>10</v>
      </c>
      <c r="C126" s="27">
        <v>1630487</v>
      </c>
      <c r="D126" s="27">
        <v>195644</v>
      </c>
      <c r="E126" s="27">
        <v>3012</v>
      </c>
      <c r="F126" s="27">
        <v>0</v>
      </c>
      <c r="G126" s="27">
        <v>3012</v>
      </c>
      <c r="H126" s="27">
        <v>1624175</v>
      </c>
      <c r="I126" s="27">
        <v>195644</v>
      </c>
      <c r="J126" s="27">
        <v>1428531</v>
      </c>
      <c r="K126" s="27">
        <v>3300</v>
      </c>
      <c r="L126" s="27">
        <v>0</v>
      </c>
      <c r="M126" s="27">
        <v>3300</v>
      </c>
    </row>
    <row r="127" spans="1:13" ht="21.75" customHeight="1" x14ac:dyDescent="0.25">
      <c r="A127" s="1" t="s">
        <v>11</v>
      </c>
      <c r="B127" s="5" t="s">
        <v>12</v>
      </c>
      <c r="C127" s="27">
        <v>3003190</v>
      </c>
      <c r="D127" s="27">
        <v>447274</v>
      </c>
      <c r="E127" s="27">
        <v>389814</v>
      </c>
      <c r="F127" s="27">
        <v>58056</v>
      </c>
      <c r="G127" s="27">
        <v>331758</v>
      </c>
      <c r="H127" s="27">
        <v>2584245</v>
      </c>
      <c r="I127" s="27">
        <v>384879</v>
      </c>
      <c r="J127" s="27">
        <v>2199366</v>
      </c>
      <c r="K127" s="27">
        <v>29131</v>
      </c>
      <c r="L127" s="27">
        <v>4339</v>
      </c>
      <c r="M127" s="27">
        <v>24792</v>
      </c>
    </row>
    <row r="128" spans="1:13" ht="21.75" customHeight="1" x14ac:dyDescent="0.25">
      <c r="A128" s="1" t="s">
        <v>13</v>
      </c>
      <c r="B128" s="5" t="s">
        <v>14</v>
      </c>
      <c r="C128" s="27">
        <v>3296351</v>
      </c>
      <c r="D128" s="27">
        <v>1037846</v>
      </c>
      <c r="E128" s="27">
        <v>99879</v>
      </c>
      <c r="F128" s="27">
        <v>31446</v>
      </c>
      <c r="G128" s="27">
        <v>68433</v>
      </c>
      <c r="H128" s="27">
        <v>3171419</v>
      </c>
      <c r="I128" s="27">
        <v>998513</v>
      </c>
      <c r="J128" s="27">
        <v>2172906</v>
      </c>
      <c r="K128" s="27">
        <v>25053</v>
      </c>
      <c r="L128" s="27">
        <v>7887</v>
      </c>
      <c r="M128" s="27">
        <v>17166</v>
      </c>
    </row>
    <row r="129" spans="1:13" s="42" customFormat="1" ht="16.5" customHeight="1" x14ac:dyDescent="0.25">
      <c r="A129" s="40"/>
      <c r="B129" s="40" t="s">
        <v>22</v>
      </c>
      <c r="C129" s="41">
        <v>38227710</v>
      </c>
      <c r="D129" s="41">
        <v>5664699</v>
      </c>
      <c r="E129" s="41">
        <v>3349517</v>
      </c>
      <c r="F129" s="41">
        <v>476048</v>
      </c>
      <c r="G129" s="41">
        <v>2873469</v>
      </c>
      <c r="H129" s="41">
        <v>27971831</v>
      </c>
      <c r="I129" s="41">
        <v>4294364</v>
      </c>
      <c r="J129" s="41">
        <v>23677467</v>
      </c>
      <c r="K129" s="41">
        <v>6906362</v>
      </c>
      <c r="L129" s="41">
        <v>894287</v>
      </c>
      <c r="M129" s="41">
        <v>6012075</v>
      </c>
    </row>
    <row r="130" spans="1:13" s="42" customFormat="1" ht="21.75" customHeight="1" x14ac:dyDescent="0.25">
      <c r="A130" s="43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</row>
    <row r="131" spans="1:13" s="42" customFormat="1" ht="6.75" customHeight="1" x14ac:dyDescent="0.25">
      <c r="A131" s="43"/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</row>
    <row r="132" spans="1:13" ht="21" customHeight="1" x14ac:dyDescent="0.25">
      <c r="A132" s="90" t="s">
        <v>70</v>
      </c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</row>
    <row r="133" spans="1:13" ht="21" customHeight="1" x14ac:dyDescent="0.25">
      <c r="A133" s="90" t="s">
        <v>71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</row>
    <row r="134" spans="1:13" ht="16.5" customHeight="1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</row>
    <row r="135" spans="1:13" ht="53.25" customHeight="1" x14ac:dyDescent="0.25">
      <c r="A135" s="83" t="s">
        <v>0</v>
      </c>
      <c r="B135" s="86" t="s">
        <v>16</v>
      </c>
      <c r="C135" s="89" t="s">
        <v>88</v>
      </c>
      <c r="D135" s="89"/>
      <c r="E135" s="80" t="s">
        <v>89</v>
      </c>
      <c r="F135" s="81"/>
      <c r="G135" s="81"/>
      <c r="H135" s="81"/>
      <c r="I135" s="81"/>
      <c r="J135" s="81"/>
      <c r="K135" s="81"/>
      <c r="L135" s="81"/>
      <c r="M135" s="82"/>
    </row>
    <row r="136" spans="1:13" ht="41.25" customHeight="1" x14ac:dyDescent="0.25">
      <c r="A136" s="84"/>
      <c r="B136" s="87"/>
      <c r="C136" s="86" t="s">
        <v>21</v>
      </c>
      <c r="D136" s="86" t="s">
        <v>20</v>
      </c>
      <c r="E136" s="80" t="s">
        <v>17</v>
      </c>
      <c r="F136" s="81"/>
      <c r="G136" s="82"/>
      <c r="H136" s="80" t="s">
        <v>18</v>
      </c>
      <c r="I136" s="81"/>
      <c r="J136" s="82"/>
      <c r="K136" s="80" t="s">
        <v>19</v>
      </c>
      <c r="L136" s="81"/>
      <c r="M136" s="82"/>
    </row>
    <row r="137" spans="1:13" ht="15.75" customHeight="1" x14ac:dyDescent="0.25">
      <c r="A137" s="84"/>
      <c r="B137" s="87"/>
      <c r="C137" s="87"/>
      <c r="D137" s="87"/>
      <c r="E137" s="79" t="s">
        <v>21</v>
      </c>
      <c r="F137" s="79" t="s">
        <v>26</v>
      </c>
      <c r="G137" s="79"/>
      <c r="H137" s="79" t="s">
        <v>21</v>
      </c>
      <c r="I137" s="79" t="s">
        <v>26</v>
      </c>
      <c r="J137" s="79"/>
      <c r="K137" s="79" t="s">
        <v>21</v>
      </c>
      <c r="L137" s="79" t="s">
        <v>26</v>
      </c>
      <c r="M137" s="79"/>
    </row>
    <row r="138" spans="1:13" ht="53.25" customHeight="1" x14ac:dyDescent="0.25">
      <c r="A138" s="85"/>
      <c r="B138" s="88"/>
      <c r="C138" s="88"/>
      <c r="D138" s="88"/>
      <c r="E138" s="79"/>
      <c r="F138" s="46" t="s">
        <v>25</v>
      </c>
      <c r="G138" s="46" t="s">
        <v>23</v>
      </c>
      <c r="H138" s="79"/>
      <c r="I138" s="46" t="s">
        <v>25</v>
      </c>
      <c r="J138" s="46" t="s">
        <v>23</v>
      </c>
      <c r="K138" s="79"/>
      <c r="L138" s="46" t="s">
        <v>25</v>
      </c>
      <c r="M138" s="46" t="s">
        <v>23</v>
      </c>
    </row>
    <row r="139" spans="1:13" s="39" customFormat="1" ht="12" customHeight="1" x14ac:dyDescent="0.2">
      <c r="A139" s="38">
        <v>1</v>
      </c>
      <c r="B139" s="38">
        <v>2</v>
      </c>
      <c r="C139" s="38">
        <v>3</v>
      </c>
      <c r="D139" s="38">
        <v>4</v>
      </c>
      <c r="E139" s="38">
        <v>5</v>
      </c>
      <c r="F139" s="38">
        <v>6</v>
      </c>
      <c r="G139" s="38">
        <v>7</v>
      </c>
      <c r="H139" s="38">
        <v>8</v>
      </c>
      <c r="I139" s="38">
        <v>9</v>
      </c>
      <c r="J139" s="38">
        <v>10</v>
      </c>
      <c r="K139" s="38">
        <v>11</v>
      </c>
      <c r="L139" s="38">
        <v>12</v>
      </c>
      <c r="M139" s="38">
        <v>13</v>
      </c>
    </row>
    <row r="140" spans="1:13" ht="39.75" customHeight="1" x14ac:dyDescent="0.25">
      <c r="A140" s="1" t="s">
        <v>1</v>
      </c>
      <c r="B140" s="5" t="s">
        <v>2</v>
      </c>
      <c r="C140" s="27">
        <v>7612174</v>
      </c>
      <c r="D140" s="27">
        <v>1113747</v>
      </c>
      <c r="E140" s="27">
        <v>729246</v>
      </c>
      <c r="F140" s="27">
        <v>106697</v>
      </c>
      <c r="G140" s="27">
        <v>622549</v>
      </c>
      <c r="H140" s="27">
        <v>4965421</v>
      </c>
      <c r="I140" s="27">
        <v>726497</v>
      </c>
      <c r="J140" s="27">
        <v>4238924</v>
      </c>
      <c r="K140" s="27">
        <v>1917507</v>
      </c>
      <c r="L140" s="27">
        <v>280553</v>
      </c>
      <c r="M140" s="27">
        <v>1636954</v>
      </c>
    </row>
    <row r="141" spans="1:13" ht="21.75" customHeight="1" x14ac:dyDescent="0.25">
      <c r="A141" s="1" t="s">
        <v>3</v>
      </c>
      <c r="B141" s="5" t="s">
        <v>4</v>
      </c>
      <c r="C141" s="27">
        <v>1023755</v>
      </c>
      <c r="D141" s="27">
        <v>146504</v>
      </c>
      <c r="E141" s="27">
        <v>200349</v>
      </c>
      <c r="F141" s="27">
        <v>28671</v>
      </c>
      <c r="G141" s="27">
        <v>171678</v>
      </c>
      <c r="H141" s="27">
        <v>813680</v>
      </c>
      <c r="I141" s="27">
        <v>116441</v>
      </c>
      <c r="J141" s="27">
        <v>697239</v>
      </c>
      <c r="K141" s="27">
        <v>9726</v>
      </c>
      <c r="L141" s="27">
        <v>1392</v>
      </c>
      <c r="M141" s="27">
        <v>8334</v>
      </c>
    </row>
    <row r="142" spans="1:13" ht="21.75" customHeight="1" x14ac:dyDescent="0.25">
      <c r="A142" s="1" t="s">
        <v>5</v>
      </c>
      <c r="B142" s="5" t="s">
        <v>6</v>
      </c>
      <c r="C142" s="27">
        <v>846184</v>
      </c>
      <c r="D142" s="27">
        <v>116092</v>
      </c>
      <c r="E142" s="27">
        <v>25894</v>
      </c>
      <c r="F142" s="27">
        <v>3553</v>
      </c>
      <c r="G142" s="27">
        <v>22341</v>
      </c>
      <c r="H142" s="27">
        <v>452539</v>
      </c>
      <c r="I142" s="27">
        <v>62086</v>
      </c>
      <c r="J142" s="27">
        <v>390453</v>
      </c>
      <c r="K142" s="27">
        <v>367751</v>
      </c>
      <c r="L142" s="27">
        <v>50453</v>
      </c>
      <c r="M142" s="27">
        <v>317298</v>
      </c>
    </row>
    <row r="143" spans="1:13" ht="21.75" customHeight="1" x14ac:dyDescent="0.25">
      <c r="A143" s="1" t="s">
        <v>7</v>
      </c>
      <c r="B143" s="5" t="s">
        <v>8</v>
      </c>
      <c r="C143" s="27">
        <v>734645</v>
      </c>
      <c r="D143" s="27">
        <v>69166</v>
      </c>
      <c r="E143" s="27">
        <v>8948</v>
      </c>
      <c r="F143" s="27">
        <v>2094</v>
      </c>
      <c r="G143" s="27">
        <v>6854</v>
      </c>
      <c r="H143" s="27">
        <v>696660</v>
      </c>
      <c r="I143" s="27">
        <v>64388</v>
      </c>
      <c r="J143" s="27">
        <v>632272</v>
      </c>
      <c r="K143" s="27">
        <v>29037</v>
      </c>
      <c r="L143" s="27">
        <v>2684</v>
      </c>
      <c r="M143" s="27">
        <v>26353</v>
      </c>
    </row>
    <row r="144" spans="1:13" ht="21.75" customHeight="1" x14ac:dyDescent="0.25">
      <c r="A144" s="1" t="s">
        <v>9</v>
      </c>
      <c r="B144" s="5" t="s">
        <v>10</v>
      </c>
      <c r="C144" s="27">
        <v>529934</v>
      </c>
      <c r="D144" s="27">
        <v>51652</v>
      </c>
      <c r="E144" s="27">
        <v>1853</v>
      </c>
      <c r="F144" s="27">
        <v>849</v>
      </c>
      <c r="G144" s="27">
        <v>1004</v>
      </c>
      <c r="H144" s="27">
        <v>526050</v>
      </c>
      <c r="I144" s="27">
        <v>49872</v>
      </c>
      <c r="J144" s="27">
        <v>476178</v>
      </c>
      <c r="K144" s="27">
        <v>2031</v>
      </c>
      <c r="L144" s="27">
        <v>931</v>
      </c>
      <c r="M144" s="27">
        <v>1100</v>
      </c>
    </row>
    <row r="145" spans="1:13" ht="21.75" customHeight="1" x14ac:dyDescent="0.25">
      <c r="A145" s="1" t="s">
        <v>11</v>
      </c>
      <c r="B145" s="5" t="s">
        <v>12</v>
      </c>
      <c r="C145" s="27">
        <v>948816</v>
      </c>
      <c r="D145" s="27">
        <v>96844</v>
      </c>
      <c r="E145" s="27">
        <v>123156</v>
      </c>
      <c r="F145" s="27">
        <v>12570</v>
      </c>
      <c r="G145" s="27">
        <v>110586</v>
      </c>
      <c r="H145" s="27">
        <v>816457</v>
      </c>
      <c r="I145" s="27">
        <v>83335</v>
      </c>
      <c r="J145" s="27">
        <v>733122</v>
      </c>
      <c r="K145" s="27">
        <v>9203</v>
      </c>
      <c r="L145" s="27">
        <v>939</v>
      </c>
      <c r="M145" s="27">
        <v>8264</v>
      </c>
    </row>
    <row r="146" spans="1:13" ht="21.75" customHeight="1" x14ac:dyDescent="0.25">
      <c r="A146" s="1" t="s">
        <v>13</v>
      </c>
      <c r="B146" s="5" t="s">
        <v>14</v>
      </c>
      <c r="C146" s="27">
        <v>1068634</v>
      </c>
      <c r="D146" s="27">
        <v>315800</v>
      </c>
      <c r="E146" s="27">
        <v>32380</v>
      </c>
      <c r="F146" s="27">
        <v>9569</v>
      </c>
      <c r="G146" s="27">
        <v>22811</v>
      </c>
      <c r="H146" s="27">
        <v>1028133</v>
      </c>
      <c r="I146" s="27">
        <v>303831</v>
      </c>
      <c r="J146" s="27">
        <v>724302</v>
      </c>
      <c r="K146" s="27">
        <v>8121</v>
      </c>
      <c r="L146" s="27">
        <v>2400</v>
      </c>
      <c r="M146" s="27">
        <v>5721</v>
      </c>
    </row>
    <row r="147" spans="1:13" s="42" customFormat="1" ht="17.25" customHeight="1" x14ac:dyDescent="0.25">
      <c r="A147" s="40"/>
      <c r="B147" s="40" t="s">
        <v>22</v>
      </c>
      <c r="C147" s="41">
        <v>12764142</v>
      </c>
      <c r="D147" s="41">
        <v>1909805</v>
      </c>
      <c r="E147" s="41">
        <v>1121826</v>
      </c>
      <c r="F147" s="41">
        <v>164003</v>
      </c>
      <c r="G147" s="41">
        <v>957823</v>
      </c>
      <c r="H147" s="41">
        <v>9298940</v>
      </c>
      <c r="I147" s="41">
        <v>1406450</v>
      </c>
      <c r="J147" s="41">
        <v>7892490</v>
      </c>
      <c r="K147" s="41">
        <v>2343376</v>
      </c>
      <c r="L147" s="41">
        <v>339352</v>
      </c>
      <c r="M147" s="41">
        <v>2004024</v>
      </c>
    </row>
    <row r="149" spans="1:13" ht="51" customHeight="1" x14ac:dyDescent="0.25">
      <c r="A149" s="83" t="s">
        <v>0</v>
      </c>
      <c r="B149" s="86" t="s">
        <v>16</v>
      </c>
      <c r="C149" s="89" t="s">
        <v>91</v>
      </c>
      <c r="D149" s="89"/>
      <c r="E149" s="80" t="s">
        <v>90</v>
      </c>
      <c r="F149" s="81"/>
      <c r="G149" s="81"/>
      <c r="H149" s="81"/>
      <c r="I149" s="81"/>
      <c r="J149" s="81"/>
      <c r="K149" s="81"/>
      <c r="L149" s="81"/>
      <c r="M149" s="82"/>
    </row>
    <row r="150" spans="1:13" ht="41.25" customHeight="1" x14ac:dyDescent="0.25">
      <c r="A150" s="84"/>
      <c r="B150" s="87"/>
      <c r="C150" s="86" t="s">
        <v>21</v>
      </c>
      <c r="D150" s="86" t="s">
        <v>20</v>
      </c>
      <c r="E150" s="80" t="s">
        <v>17</v>
      </c>
      <c r="F150" s="81"/>
      <c r="G150" s="82"/>
      <c r="H150" s="80" t="s">
        <v>18</v>
      </c>
      <c r="I150" s="81"/>
      <c r="J150" s="82"/>
      <c r="K150" s="80" t="s">
        <v>19</v>
      </c>
      <c r="L150" s="81"/>
      <c r="M150" s="82"/>
    </row>
    <row r="151" spans="1:13" ht="13.5" customHeight="1" x14ac:dyDescent="0.25">
      <c r="A151" s="84"/>
      <c r="B151" s="87"/>
      <c r="C151" s="87"/>
      <c r="D151" s="87"/>
      <c r="E151" s="79" t="s">
        <v>21</v>
      </c>
      <c r="F151" s="79" t="s">
        <v>26</v>
      </c>
      <c r="G151" s="79"/>
      <c r="H151" s="79" t="s">
        <v>21</v>
      </c>
      <c r="I151" s="79" t="s">
        <v>26</v>
      </c>
      <c r="J151" s="79"/>
      <c r="K151" s="79" t="s">
        <v>21</v>
      </c>
      <c r="L151" s="79" t="s">
        <v>26</v>
      </c>
      <c r="M151" s="79"/>
    </row>
    <row r="152" spans="1:13" ht="51" customHeight="1" x14ac:dyDescent="0.25">
      <c r="A152" s="85"/>
      <c r="B152" s="88"/>
      <c r="C152" s="88"/>
      <c r="D152" s="88"/>
      <c r="E152" s="79"/>
      <c r="F152" s="46" t="s">
        <v>25</v>
      </c>
      <c r="G152" s="46" t="s">
        <v>23</v>
      </c>
      <c r="H152" s="79"/>
      <c r="I152" s="46" t="s">
        <v>25</v>
      </c>
      <c r="J152" s="46" t="s">
        <v>23</v>
      </c>
      <c r="K152" s="79"/>
      <c r="L152" s="46" t="s">
        <v>25</v>
      </c>
      <c r="M152" s="46" t="s">
        <v>23</v>
      </c>
    </row>
    <row r="153" spans="1:13" s="39" customFormat="1" ht="12" customHeight="1" x14ac:dyDescent="0.2">
      <c r="A153" s="38">
        <v>1</v>
      </c>
      <c r="B153" s="38">
        <v>2</v>
      </c>
      <c r="C153" s="38">
        <v>3</v>
      </c>
      <c r="D153" s="38">
        <v>4</v>
      </c>
      <c r="E153" s="38">
        <v>5</v>
      </c>
      <c r="F153" s="38">
        <v>6</v>
      </c>
      <c r="G153" s="38">
        <v>7</v>
      </c>
      <c r="H153" s="38">
        <v>8</v>
      </c>
      <c r="I153" s="38">
        <v>9</v>
      </c>
      <c r="J153" s="38">
        <v>10</v>
      </c>
      <c r="K153" s="38">
        <v>11</v>
      </c>
      <c r="L153" s="38">
        <v>12</v>
      </c>
      <c r="M153" s="38">
        <v>13</v>
      </c>
    </row>
    <row r="154" spans="1:13" ht="39.75" customHeight="1" x14ac:dyDescent="0.25">
      <c r="A154" s="1" t="s">
        <v>1</v>
      </c>
      <c r="B154" s="5" t="s">
        <v>2</v>
      </c>
      <c r="C154" s="27">
        <v>7114773</v>
      </c>
      <c r="D154" s="27">
        <v>616347</v>
      </c>
      <c r="E154" s="27">
        <v>681595</v>
      </c>
      <c r="F154" s="27">
        <v>59046</v>
      </c>
      <c r="G154" s="27">
        <v>622549</v>
      </c>
      <c r="H154" s="27">
        <v>4640966</v>
      </c>
      <c r="I154" s="27">
        <v>402043</v>
      </c>
      <c r="J154" s="27">
        <v>4238923</v>
      </c>
      <c r="K154" s="27">
        <v>1792212</v>
      </c>
      <c r="L154" s="27">
        <v>155258</v>
      </c>
      <c r="M154" s="27">
        <v>1636954</v>
      </c>
    </row>
    <row r="155" spans="1:13" ht="21.75" customHeight="1" x14ac:dyDescent="0.25">
      <c r="A155" s="1" t="s">
        <v>3</v>
      </c>
      <c r="B155" s="5" t="s">
        <v>4</v>
      </c>
      <c r="C155" s="27">
        <v>1010793</v>
      </c>
      <c r="D155" s="27">
        <v>133542</v>
      </c>
      <c r="E155" s="27">
        <v>197812</v>
      </c>
      <c r="F155" s="27">
        <v>26134</v>
      </c>
      <c r="G155" s="27">
        <v>171678</v>
      </c>
      <c r="H155" s="27">
        <v>803378</v>
      </c>
      <c r="I155" s="27">
        <v>106139</v>
      </c>
      <c r="J155" s="27">
        <v>697239</v>
      </c>
      <c r="K155" s="27">
        <v>9603</v>
      </c>
      <c r="L155" s="27">
        <v>1269</v>
      </c>
      <c r="M155" s="27">
        <v>8334</v>
      </c>
    </row>
    <row r="156" spans="1:13" ht="21.75" customHeight="1" x14ac:dyDescent="0.25">
      <c r="A156" s="1" t="s">
        <v>5</v>
      </c>
      <c r="B156" s="5" t="s">
        <v>6</v>
      </c>
      <c r="C156" s="27">
        <v>835122</v>
      </c>
      <c r="D156" s="27">
        <v>105030</v>
      </c>
      <c r="E156" s="27">
        <v>25555</v>
      </c>
      <c r="F156" s="27">
        <v>3214</v>
      </c>
      <c r="G156" s="27">
        <v>22341</v>
      </c>
      <c r="H156" s="27">
        <v>446623</v>
      </c>
      <c r="I156" s="27">
        <v>56170</v>
      </c>
      <c r="J156" s="27">
        <v>390453</v>
      </c>
      <c r="K156" s="27">
        <v>362944</v>
      </c>
      <c r="L156" s="27">
        <v>45646</v>
      </c>
      <c r="M156" s="27">
        <v>317298</v>
      </c>
    </row>
    <row r="157" spans="1:13" ht="21.75" customHeight="1" x14ac:dyDescent="0.25">
      <c r="A157" s="1" t="s">
        <v>7</v>
      </c>
      <c r="B157" s="5" t="s">
        <v>8</v>
      </c>
      <c r="C157" s="27">
        <v>732552</v>
      </c>
      <c r="D157" s="27">
        <v>67072</v>
      </c>
      <c r="E157" s="27">
        <v>6855</v>
      </c>
      <c r="F157" s="27">
        <v>0</v>
      </c>
      <c r="G157" s="27">
        <v>6855</v>
      </c>
      <c r="H157" s="27">
        <v>696660</v>
      </c>
      <c r="I157" s="27">
        <v>64388</v>
      </c>
      <c r="J157" s="27">
        <v>632272</v>
      </c>
      <c r="K157" s="27">
        <v>29037</v>
      </c>
      <c r="L157" s="27">
        <v>2684</v>
      </c>
      <c r="M157" s="27">
        <v>26353</v>
      </c>
    </row>
    <row r="158" spans="1:13" ht="21.75" customHeight="1" x14ac:dyDescent="0.25">
      <c r="A158" s="1" t="s">
        <v>9</v>
      </c>
      <c r="B158" s="5" t="s">
        <v>10</v>
      </c>
      <c r="C158" s="27">
        <v>532720</v>
      </c>
      <c r="D158" s="27">
        <v>54437</v>
      </c>
      <c r="E158" s="27">
        <v>1005</v>
      </c>
      <c r="F158" s="27">
        <v>0</v>
      </c>
      <c r="G158" s="27">
        <v>1005</v>
      </c>
      <c r="H158" s="27">
        <v>530615</v>
      </c>
      <c r="I158" s="27">
        <v>54437</v>
      </c>
      <c r="J158" s="27">
        <v>476178</v>
      </c>
      <c r="K158" s="27">
        <v>1100</v>
      </c>
      <c r="L158" s="27">
        <v>0</v>
      </c>
      <c r="M158" s="27">
        <v>1100</v>
      </c>
    </row>
    <row r="159" spans="1:13" ht="21.75" customHeight="1" x14ac:dyDescent="0.25">
      <c r="A159" s="1" t="s">
        <v>11</v>
      </c>
      <c r="B159" s="5" t="s">
        <v>12</v>
      </c>
      <c r="C159" s="27">
        <v>965721</v>
      </c>
      <c r="D159" s="27">
        <v>113749</v>
      </c>
      <c r="E159" s="27">
        <v>125351</v>
      </c>
      <c r="F159" s="27">
        <v>14765</v>
      </c>
      <c r="G159" s="27">
        <v>110586</v>
      </c>
      <c r="H159" s="27">
        <v>831003</v>
      </c>
      <c r="I159" s="27">
        <v>97881</v>
      </c>
      <c r="J159" s="27">
        <v>733122</v>
      </c>
      <c r="K159" s="27">
        <v>9367</v>
      </c>
      <c r="L159" s="27">
        <v>1103</v>
      </c>
      <c r="M159" s="27">
        <v>8264</v>
      </c>
    </row>
    <row r="160" spans="1:13" ht="21.75" customHeight="1" x14ac:dyDescent="0.25">
      <c r="A160" s="1" t="s">
        <v>13</v>
      </c>
      <c r="B160" s="5" t="s">
        <v>14</v>
      </c>
      <c r="C160" s="27">
        <v>1062150</v>
      </c>
      <c r="D160" s="27">
        <v>309315</v>
      </c>
      <c r="E160" s="27">
        <v>32183</v>
      </c>
      <c r="F160" s="27">
        <v>9372</v>
      </c>
      <c r="G160" s="27">
        <v>22811</v>
      </c>
      <c r="H160" s="27">
        <v>1021895</v>
      </c>
      <c r="I160" s="27">
        <v>297592</v>
      </c>
      <c r="J160" s="27">
        <v>724303</v>
      </c>
      <c r="K160" s="27">
        <v>8072</v>
      </c>
      <c r="L160" s="27">
        <v>2351</v>
      </c>
      <c r="M160" s="27">
        <v>5721</v>
      </c>
    </row>
    <row r="161" spans="1:13" s="42" customFormat="1" ht="18.75" customHeight="1" x14ac:dyDescent="0.25">
      <c r="A161" s="40"/>
      <c r="B161" s="40" t="s">
        <v>22</v>
      </c>
      <c r="C161" s="41">
        <v>12253831</v>
      </c>
      <c r="D161" s="41">
        <v>1399492</v>
      </c>
      <c r="E161" s="41">
        <v>1070356</v>
      </c>
      <c r="F161" s="41">
        <v>112531</v>
      </c>
      <c r="G161" s="41">
        <v>957825</v>
      </c>
      <c r="H161" s="41">
        <v>8971140</v>
      </c>
      <c r="I161" s="41">
        <v>1078650</v>
      </c>
      <c r="J161" s="41">
        <v>7892490</v>
      </c>
      <c r="K161" s="41">
        <v>2212335</v>
      </c>
      <c r="L161" s="41">
        <v>208311</v>
      </c>
      <c r="M161" s="41">
        <v>2004024</v>
      </c>
    </row>
    <row r="163" spans="1:13" ht="21" customHeight="1" x14ac:dyDescent="0.25">
      <c r="A163" s="90" t="s">
        <v>70</v>
      </c>
      <c r="B163" s="90"/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</row>
    <row r="164" spans="1:13" ht="21" customHeight="1" x14ac:dyDescent="0.25">
      <c r="A164" s="90" t="s">
        <v>71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</row>
    <row r="165" spans="1:13" ht="16.5" customHeight="1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</row>
    <row r="166" spans="1:13" ht="46.5" customHeight="1" x14ac:dyDescent="0.25">
      <c r="A166" s="83" t="s">
        <v>0</v>
      </c>
      <c r="B166" s="86" t="s">
        <v>16</v>
      </c>
      <c r="C166" s="89" t="s">
        <v>92</v>
      </c>
      <c r="D166" s="89"/>
      <c r="E166" s="80" t="s">
        <v>93</v>
      </c>
      <c r="F166" s="81"/>
      <c r="G166" s="81"/>
      <c r="H166" s="81"/>
      <c r="I166" s="81"/>
      <c r="J166" s="81"/>
      <c r="K166" s="81"/>
      <c r="L166" s="81"/>
      <c r="M166" s="82"/>
    </row>
    <row r="167" spans="1:13" ht="33.75" customHeight="1" x14ac:dyDescent="0.25">
      <c r="A167" s="84"/>
      <c r="B167" s="87"/>
      <c r="C167" s="86" t="s">
        <v>21</v>
      </c>
      <c r="D167" s="86" t="s">
        <v>20</v>
      </c>
      <c r="E167" s="80" t="s">
        <v>17</v>
      </c>
      <c r="F167" s="81"/>
      <c r="G167" s="82"/>
      <c r="H167" s="80" t="s">
        <v>18</v>
      </c>
      <c r="I167" s="81"/>
      <c r="J167" s="82"/>
      <c r="K167" s="80" t="s">
        <v>19</v>
      </c>
      <c r="L167" s="81"/>
      <c r="M167" s="82"/>
    </row>
    <row r="168" spans="1:13" ht="13.5" customHeight="1" x14ac:dyDescent="0.25">
      <c r="A168" s="84"/>
      <c r="B168" s="87"/>
      <c r="C168" s="87"/>
      <c r="D168" s="87"/>
      <c r="E168" s="79" t="s">
        <v>21</v>
      </c>
      <c r="F168" s="79" t="s">
        <v>26</v>
      </c>
      <c r="G168" s="79"/>
      <c r="H168" s="79" t="s">
        <v>21</v>
      </c>
      <c r="I168" s="79" t="s">
        <v>26</v>
      </c>
      <c r="J168" s="79"/>
      <c r="K168" s="79" t="s">
        <v>21</v>
      </c>
      <c r="L168" s="79" t="s">
        <v>26</v>
      </c>
      <c r="M168" s="79"/>
    </row>
    <row r="169" spans="1:13" ht="54" customHeight="1" x14ac:dyDescent="0.25">
      <c r="A169" s="85"/>
      <c r="B169" s="88"/>
      <c r="C169" s="88"/>
      <c r="D169" s="88"/>
      <c r="E169" s="79"/>
      <c r="F169" s="46" t="s">
        <v>25</v>
      </c>
      <c r="G169" s="46" t="s">
        <v>23</v>
      </c>
      <c r="H169" s="79"/>
      <c r="I169" s="46" t="s">
        <v>25</v>
      </c>
      <c r="J169" s="46" t="s">
        <v>23</v>
      </c>
      <c r="K169" s="79"/>
      <c r="L169" s="46" t="s">
        <v>25</v>
      </c>
      <c r="M169" s="46" t="s">
        <v>23</v>
      </c>
    </row>
    <row r="170" spans="1:13" s="39" customFormat="1" ht="12" customHeight="1" x14ac:dyDescent="0.2">
      <c r="A170" s="38">
        <v>1</v>
      </c>
      <c r="B170" s="38">
        <v>2</v>
      </c>
      <c r="C170" s="38">
        <v>3</v>
      </c>
      <c r="D170" s="38">
        <v>4</v>
      </c>
      <c r="E170" s="38">
        <v>5</v>
      </c>
      <c r="F170" s="38">
        <v>6</v>
      </c>
      <c r="G170" s="38">
        <v>7</v>
      </c>
      <c r="H170" s="38">
        <v>8</v>
      </c>
      <c r="I170" s="38">
        <v>9</v>
      </c>
      <c r="J170" s="38">
        <v>10</v>
      </c>
      <c r="K170" s="38">
        <v>11</v>
      </c>
      <c r="L170" s="38">
        <v>12</v>
      </c>
      <c r="M170" s="38">
        <v>13</v>
      </c>
    </row>
    <row r="171" spans="1:13" ht="39.75" customHeight="1" x14ac:dyDescent="0.25">
      <c r="A171" s="1" t="s">
        <v>1</v>
      </c>
      <c r="B171" s="5" t="s">
        <v>2</v>
      </c>
      <c r="C171" s="27">
        <v>7285818</v>
      </c>
      <c r="D171" s="27">
        <v>787393</v>
      </c>
      <c r="E171" s="27">
        <v>697981</v>
      </c>
      <c r="F171" s="27">
        <v>75432</v>
      </c>
      <c r="G171" s="27">
        <v>622549</v>
      </c>
      <c r="H171" s="27">
        <v>4752540</v>
      </c>
      <c r="I171" s="27">
        <v>513617</v>
      </c>
      <c r="J171" s="27">
        <v>4238923</v>
      </c>
      <c r="K171" s="27">
        <v>1835297</v>
      </c>
      <c r="L171" s="27">
        <v>198344</v>
      </c>
      <c r="M171" s="27">
        <v>1636953</v>
      </c>
    </row>
    <row r="172" spans="1:13" ht="21" customHeight="1" x14ac:dyDescent="0.25">
      <c r="A172" s="1" t="s">
        <v>3</v>
      </c>
      <c r="B172" s="5" t="s">
        <v>4</v>
      </c>
      <c r="C172" s="27">
        <v>1021438</v>
      </c>
      <c r="D172" s="27">
        <v>144187</v>
      </c>
      <c r="E172" s="27">
        <v>199895</v>
      </c>
      <c r="F172" s="27">
        <v>28217</v>
      </c>
      <c r="G172" s="27">
        <v>171678</v>
      </c>
      <c r="H172" s="27">
        <v>811839</v>
      </c>
      <c r="I172" s="27">
        <v>114600</v>
      </c>
      <c r="J172" s="27">
        <v>697239</v>
      </c>
      <c r="K172" s="27">
        <v>9704</v>
      </c>
      <c r="L172" s="27">
        <v>1370</v>
      </c>
      <c r="M172" s="27">
        <v>8334</v>
      </c>
    </row>
    <row r="173" spans="1:13" ht="21" customHeight="1" x14ac:dyDescent="0.25">
      <c r="A173" s="1" t="s">
        <v>5</v>
      </c>
      <c r="B173" s="5" t="s">
        <v>6</v>
      </c>
      <c r="C173" s="27">
        <v>876703</v>
      </c>
      <c r="D173" s="27">
        <v>146612</v>
      </c>
      <c r="E173" s="27">
        <v>26827</v>
      </c>
      <c r="F173" s="27">
        <v>4486</v>
      </c>
      <c r="G173" s="27">
        <v>22341</v>
      </c>
      <c r="H173" s="27">
        <v>468861</v>
      </c>
      <c r="I173" s="27">
        <v>78408</v>
      </c>
      <c r="J173" s="27">
        <v>390453</v>
      </c>
      <c r="K173" s="27">
        <v>381015</v>
      </c>
      <c r="L173" s="27">
        <v>63718</v>
      </c>
      <c r="M173" s="27">
        <v>317297</v>
      </c>
    </row>
    <row r="174" spans="1:13" ht="21" customHeight="1" x14ac:dyDescent="0.25">
      <c r="A174" s="1" t="s">
        <v>7</v>
      </c>
      <c r="B174" s="5" t="s">
        <v>8</v>
      </c>
      <c r="C174" s="27">
        <v>732552</v>
      </c>
      <c r="D174" s="27">
        <v>67072</v>
      </c>
      <c r="E174" s="27">
        <v>6855</v>
      </c>
      <c r="F174" s="27">
        <v>0</v>
      </c>
      <c r="G174" s="27">
        <v>6855</v>
      </c>
      <c r="H174" s="27">
        <v>696660</v>
      </c>
      <c r="I174" s="27">
        <v>64388</v>
      </c>
      <c r="J174" s="27">
        <v>632272</v>
      </c>
      <c r="K174" s="27">
        <v>29037</v>
      </c>
      <c r="L174" s="27">
        <v>2684</v>
      </c>
      <c r="M174" s="27">
        <v>26353</v>
      </c>
    </row>
    <row r="175" spans="1:13" ht="21" customHeight="1" x14ac:dyDescent="0.25">
      <c r="A175" s="1" t="s">
        <v>9</v>
      </c>
      <c r="B175" s="5" t="s">
        <v>10</v>
      </c>
      <c r="C175" s="27">
        <v>547782</v>
      </c>
      <c r="D175" s="27">
        <v>69499</v>
      </c>
      <c r="E175" s="27">
        <v>1005</v>
      </c>
      <c r="F175" s="27">
        <v>0</v>
      </c>
      <c r="G175" s="27">
        <v>1005</v>
      </c>
      <c r="H175" s="27">
        <v>545677</v>
      </c>
      <c r="I175" s="27">
        <v>69499</v>
      </c>
      <c r="J175" s="27">
        <v>476178</v>
      </c>
      <c r="K175" s="27">
        <v>1100</v>
      </c>
      <c r="L175" s="27">
        <v>0</v>
      </c>
      <c r="M175" s="27">
        <v>1100</v>
      </c>
    </row>
    <row r="176" spans="1:13" ht="21" customHeight="1" x14ac:dyDescent="0.25">
      <c r="A176" s="1" t="s">
        <v>11</v>
      </c>
      <c r="B176" s="5" t="s">
        <v>12</v>
      </c>
      <c r="C176" s="27">
        <v>973396</v>
      </c>
      <c r="D176" s="27">
        <v>121424</v>
      </c>
      <c r="E176" s="27">
        <v>126347</v>
      </c>
      <c r="F176" s="27">
        <v>15761</v>
      </c>
      <c r="G176" s="27">
        <v>110586</v>
      </c>
      <c r="H176" s="27">
        <v>837607</v>
      </c>
      <c r="I176" s="27">
        <v>104485</v>
      </c>
      <c r="J176" s="27">
        <v>733122</v>
      </c>
      <c r="K176" s="27">
        <v>9442</v>
      </c>
      <c r="L176" s="27">
        <v>1178</v>
      </c>
      <c r="M176" s="27">
        <v>8264</v>
      </c>
    </row>
    <row r="177" spans="1:13" ht="21" customHeight="1" x14ac:dyDescent="0.25">
      <c r="A177" s="1" t="s">
        <v>13</v>
      </c>
      <c r="B177" s="5" t="s">
        <v>14</v>
      </c>
      <c r="C177" s="27">
        <v>1090380</v>
      </c>
      <c r="D177" s="27">
        <v>337545</v>
      </c>
      <c r="E177" s="27">
        <v>33039</v>
      </c>
      <c r="F177" s="27">
        <v>10228</v>
      </c>
      <c r="G177" s="27">
        <v>22811</v>
      </c>
      <c r="H177" s="27">
        <v>1049055</v>
      </c>
      <c r="I177" s="27">
        <v>324752</v>
      </c>
      <c r="J177" s="27">
        <v>724303</v>
      </c>
      <c r="K177" s="27">
        <v>8286</v>
      </c>
      <c r="L177" s="27">
        <v>2565</v>
      </c>
      <c r="M177" s="27">
        <v>5721</v>
      </c>
    </row>
    <row r="178" spans="1:13" s="42" customFormat="1" ht="17.25" customHeight="1" x14ac:dyDescent="0.25">
      <c r="A178" s="40"/>
      <c r="B178" s="40" t="s">
        <v>22</v>
      </c>
      <c r="C178" s="41">
        <v>12528069</v>
      </c>
      <c r="D178" s="41">
        <v>1673732</v>
      </c>
      <c r="E178" s="41">
        <v>1091949</v>
      </c>
      <c r="F178" s="41">
        <v>134124</v>
      </c>
      <c r="G178" s="41">
        <v>957825</v>
      </c>
      <c r="H178" s="41">
        <v>9162239</v>
      </c>
      <c r="I178" s="41">
        <v>1269749</v>
      </c>
      <c r="J178" s="41">
        <v>7892490</v>
      </c>
      <c r="K178" s="41">
        <v>2273881</v>
      </c>
      <c r="L178" s="41">
        <v>269859</v>
      </c>
      <c r="M178" s="41">
        <v>2004022</v>
      </c>
    </row>
    <row r="179" spans="1:13" ht="20.25" customHeight="1" x14ac:dyDescent="0.25"/>
    <row r="180" spans="1:13" ht="48" customHeight="1" x14ac:dyDescent="0.25">
      <c r="A180" s="83" t="s">
        <v>0</v>
      </c>
      <c r="B180" s="86" t="s">
        <v>16</v>
      </c>
      <c r="C180" s="89" t="s">
        <v>95</v>
      </c>
      <c r="D180" s="89"/>
      <c r="E180" s="80" t="s">
        <v>94</v>
      </c>
      <c r="F180" s="81"/>
      <c r="G180" s="81"/>
      <c r="H180" s="81"/>
      <c r="I180" s="81"/>
      <c r="J180" s="81"/>
      <c r="K180" s="81"/>
      <c r="L180" s="81"/>
      <c r="M180" s="82"/>
    </row>
    <row r="181" spans="1:13" ht="41.25" customHeight="1" x14ac:dyDescent="0.25">
      <c r="A181" s="84"/>
      <c r="B181" s="87"/>
      <c r="C181" s="86" t="s">
        <v>21</v>
      </c>
      <c r="D181" s="86" t="s">
        <v>20</v>
      </c>
      <c r="E181" s="80" t="s">
        <v>17</v>
      </c>
      <c r="F181" s="81"/>
      <c r="G181" s="82"/>
      <c r="H181" s="80" t="s">
        <v>18</v>
      </c>
      <c r="I181" s="81"/>
      <c r="J181" s="82"/>
      <c r="K181" s="80" t="s">
        <v>19</v>
      </c>
      <c r="L181" s="81"/>
      <c r="M181" s="82"/>
    </row>
    <row r="182" spans="1:13" ht="13.5" customHeight="1" x14ac:dyDescent="0.25">
      <c r="A182" s="84"/>
      <c r="B182" s="87"/>
      <c r="C182" s="87"/>
      <c r="D182" s="87"/>
      <c r="E182" s="79" t="s">
        <v>21</v>
      </c>
      <c r="F182" s="79" t="s">
        <v>26</v>
      </c>
      <c r="G182" s="79"/>
      <c r="H182" s="79" t="s">
        <v>21</v>
      </c>
      <c r="I182" s="79" t="s">
        <v>26</v>
      </c>
      <c r="J182" s="79"/>
      <c r="K182" s="79" t="s">
        <v>21</v>
      </c>
      <c r="L182" s="79" t="s">
        <v>26</v>
      </c>
      <c r="M182" s="79"/>
    </row>
    <row r="183" spans="1:13" ht="50.25" customHeight="1" x14ac:dyDescent="0.25">
      <c r="A183" s="85"/>
      <c r="B183" s="88"/>
      <c r="C183" s="88"/>
      <c r="D183" s="88"/>
      <c r="E183" s="79"/>
      <c r="F183" s="46" t="s">
        <v>25</v>
      </c>
      <c r="G183" s="46" t="s">
        <v>23</v>
      </c>
      <c r="H183" s="79"/>
      <c r="I183" s="46" t="s">
        <v>25</v>
      </c>
      <c r="J183" s="46" t="s">
        <v>23</v>
      </c>
      <c r="K183" s="79"/>
      <c r="L183" s="46" t="s">
        <v>25</v>
      </c>
      <c r="M183" s="46" t="s">
        <v>23</v>
      </c>
    </row>
    <row r="184" spans="1:13" s="39" customFormat="1" ht="12" customHeight="1" x14ac:dyDescent="0.2">
      <c r="A184" s="38">
        <v>1</v>
      </c>
      <c r="B184" s="38">
        <v>2</v>
      </c>
      <c r="C184" s="38">
        <v>3</v>
      </c>
      <c r="D184" s="38">
        <v>4</v>
      </c>
      <c r="E184" s="38">
        <v>5</v>
      </c>
      <c r="F184" s="38">
        <v>6</v>
      </c>
      <c r="G184" s="38">
        <v>7</v>
      </c>
      <c r="H184" s="38">
        <v>8</v>
      </c>
      <c r="I184" s="38">
        <v>9</v>
      </c>
      <c r="J184" s="38">
        <v>10</v>
      </c>
      <c r="K184" s="38">
        <v>11</v>
      </c>
      <c r="L184" s="38">
        <v>12</v>
      </c>
      <c r="M184" s="38">
        <v>13</v>
      </c>
    </row>
    <row r="185" spans="1:13" ht="39.75" customHeight="1" x14ac:dyDescent="0.25">
      <c r="A185" s="1" t="s">
        <v>1</v>
      </c>
      <c r="B185" s="5" t="s">
        <v>2</v>
      </c>
      <c r="C185" s="27">
        <v>22012765</v>
      </c>
      <c r="D185" s="27">
        <v>2517487</v>
      </c>
      <c r="E185" s="27">
        <v>2108822</v>
      </c>
      <c r="F185" s="27">
        <v>241175</v>
      </c>
      <c r="G185" s="27">
        <v>1867647</v>
      </c>
      <c r="H185" s="27">
        <v>14358927</v>
      </c>
      <c r="I185" s="27">
        <v>1642157</v>
      </c>
      <c r="J185" s="27">
        <v>12716770</v>
      </c>
      <c r="K185" s="27">
        <v>5545016</v>
      </c>
      <c r="L185" s="27">
        <v>634155</v>
      </c>
      <c r="M185" s="27">
        <v>4910861</v>
      </c>
    </row>
    <row r="186" spans="1:13" ht="21.75" customHeight="1" x14ac:dyDescent="0.25">
      <c r="A186" s="1" t="s">
        <v>3</v>
      </c>
      <c r="B186" s="5" t="s">
        <v>4</v>
      </c>
      <c r="C186" s="27">
        <v>3055986</v>
      </c>
      <c r="D186" s="27">
        <v>424233</v>
      </c>
      <c r="E186" s="27">
        <v>598056</v>
      </c>
      <c r="F186" s="27">
        <v>83022</v>
      </c>
      <c r="G186" s="27">
        <v>515034</v>
      </c>
      <c r="H186" s="27">
        <v>2428897</v>
      </c>
      <c r="I186" s="27">
        <v>337180</v>
      </c>
      <c r="J186" s="27">
        <v>2091717</v>
      </c>
      <c r="K186" s="27">
        <v>29033</v>
      </c>
      <c r="L186" s="27">
        <v>4031</v>
      </c>
      <c r="M186" s="27">
        <v>25002</v>
      </c>
    </row>
    <row r="187" spans="1:13" ht="21.75" customHeight="1" x14ac:dyDescent="0.25">
      <c r="A187" s="1" t="s">
        <v>5</v>
      </c>
      <c r="B187" s="5" t="s">
        <v>6</v>
      </c>
      <c r="C187" s="27">
        <v>2558009</v>
      </c>
      <c r="D187" s="27">
        <v>367734</v>
      </c>
      <c r="E187" s="27">
        <v>78276</v>
      </c>
      <c r="F187" s="27">
        <v>11253</v>
      </c>
      <c r="G187" s="27">
        <v>67023</v>
      </c>
      <c r="H187" s="27">
        <v>1368023</v>
      </c>
      <c r="I187" s="27">
        <v>196664</v>
      </c>
      <c r="J187" s="27">
        <v>1171359</v>
      </c>
      <c r="K187" s="27">
        <v>1111710</v>
      </c>
      <c r="L187" s="27">
        <v>159817</v>
      </c>
      <c r="M187" s="27">
        <v>951893</v>
      </c>
    </row>
    <row r="188" spans="1:13" ht="21.75" customHeight="1" x14ac:dyDescent="0.25">
      <c r="A188" s="1" t="s">
        <v>7</v>
      </c>
      <c r="B188" s="5" t="s">
        <v>8</v>
      </c>
      <c r="C188" s="27">
        <v>2199749</v>
      </c>
      <c r="D188" s="27">
        <v>203310</v>
      </c>
      <c r="E188" s="27">
        <v>22658</v>
      </c>
      <c r="F188" s="27">
        <v>2094</v>
      </c>
      <c r="G188" s="27">
        <v>20564</v>
      </c>
      <c r="H188" s="27">
        <v>2089980</v>
      </c>
      <c r="I188" s="27">
        <v>193164</v>
      </c>
      <c r="J188" s="27">
        <v>1896816</v>
      </c>
      <c r="K188" s="27">
        <v>87111</v>
      </c>
      <c r="L188" s="27">
        <v>8052</v>
      </c>
      <c r="M188" s="27">
        <v>79059</v>
      </c>
    </row>
    <row r="189" spans="1:13" ht="21.75" customHeight="1" x14ac:dyDescent="0.25">
      <c r="A189" s="1" t="s">
        <v>9</v>
      </c>
      <c r="B189" s="5" t="s">
        <v>10</v>
      </c>
      <c r="C189" s="27">
        <v>1610436</v>
      </c>
      <c r="D189" s="27">
        <v>175588</v>
      </c>
      <c r="E189" s="27">
        <v>3863</v>
      </c>
      <c r="F189" s="27">
        <v>849</v>
      </c>
      <c r="G189" s="27">
        <v>3014</v>
      </c>
      <c r="H189" s="27">
        <v>1602342</v>
      </c>
      <c r="I189" s="27">
        <v>173808</v>
      </c>
      <c r="J189" s="27">
        <v>1428534</v>
      </c>
      <c r="K189" s="27">
        <v>4231</v>
      </c>
      <c r="L189" s="27">
        <v>931</v>
      </c>
      <c r="M189" s="27">
        <v>3300</v>
      </c>
    </row>
    <row r="190" spans="1:13" ht="21.75" customHeight="1" x14ac:dyDescent="0.25">
      <c r="A190" s="1" t="s">
        <v>11</v>
      </c>
      <c r="B190" s="5" t="s">
        <v>12</v>
      </c>
      <c r="C190" s="27">
        <v>2887933</v>
      </c>
      <c r="D190" s="27">
        <v>332017</v>
      </c>
      <c r="E190" s="27">
        <v>374854</v>
      </c>
      <c r="F190" s="27">
        <v>43096</v>
      </c>
      <c r="G190" s="27">
        <v>331758</v>
      </c>
      <c r="H190" s="27">
        <v>2485067</v>
      </c>
      <c r="I190" s="27">
        <v>285701</v>
      </c>
      <c r="J190" s="27">
        <v>2199366</v>
      </c>
      <c r="K190" s="27">
        <v>28012</v>
      </c>
      <c r="L190" s="27">
        <v>3220</v>
      </c>
      <c r="M190" s="27">
        <v>24792</v>
      </c>
    </row>
    <row r="191" spans="1:13" ht="21.75" customHeight="1" x14ac:dyDescent="0.25">
      <c r="A191" s="1" t="s">
        <v>13</v>
      </c>
      <c r="B191" s="5" t="s">
        <v>14</v>
      </c>
      <c r="C191" s="27">
        <v>3221164</v>
      </c>
      <c r="D191" s="27">
        <v>962660</v>
      </c>
      <c r="E191" s="27">
        <v>97602</v>
      </c>
      <c r="F191" s="27">
        <v>29169</v>
      </c>
      <c r="G191" s="27">
        <v>68433</v>
      </c>
      <c r="H191" s="27">
        <v>3099083</v>
      </c>
      <c r="I191" s="27">
        <v>926175</v>
      </c>
      <c r="J191" s="27">
        <v>2172908</v>
      </c>
      <c r="K191" s="27">
        <v>24479</v>
      </c>
      <c r="L191" s="27">
        <v>7316</v>
      </c>
      <c r="M191" s="27">
        <v>17163</v>
      </c>
    </row>
    <row r="192" spans="1:13" s="42" customFormat="1" ht="19.5" customHeight="1" x14ac:dyDescent="0.25">
      <c r="A192" s="40"/>
      <c r="B192" s="40" t="s">
        <v>22</v>
      </c>
      <c r="C192" s="41">
        <v>37546042</v>
      </c>
      <c r="D192" s="41">
        <v>4983029</v>
      </c>
      <c r="E192" s="41">
        <v>3284131</v>
      </c>
      <c r="F192" s="41">
        <v>410658</v>
      </c>
      <c r="G192" s="41">
        <v>2873473</v>
      </c>
      <c r="H192" s="41">
        <v>27432319</v>
      </c>
      <c r="I192" s="41">
        <v>3754849</v>
      </c>
      <c r="J192" s="41">
        <v>23677470</v>
      </c>
      <c r="K192" s="41">
        <v>6829592</v>
      </c>
      <c r="L192" s="41">
        <v>817522</v>
      </c>
      <c r="M192" s="41">
        <v>6012070</v>
      </c>
    </row>
    <row r="193" spans="1:13" s="42" customFormat="1" ht="16.5" customHeight="1" x14ac:dyDescent="0.25">
      <c r="A193" s="43"/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</row>
    <row r="194" spans="1:13" ht="21" customHeight="1" x14ac:dyDescent="0.25">
      <c r="A194" s="90" t="s">
        <v>70</v>
      </c>
      <c r="B194" s="90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</row>
    <row r="195" spans="1:13" ht="21" customHeight="1" x14ac:dyDescent="0.25">
      <c r="A195" s="90" t="s">
        <v>71</v>
      </c>
      <c r="B195" s="90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</row>
    <row r="196" spans="1:13" ht="16.5" customHeight="1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</row>
    <row r="197" spans="1:13" ht="50.25" customHeight="1" x14ac:dyDescent="0.25">
      <c r="A197" s="83" t="s">
        <v>0</v>
      </c>
      <c r="B197" s="86" t="s">
        <v>16</v>
      </c>
      <c r="C197" s="89" t="s">
        <v>96</v>
      </c>
      <c r="D197" s="89"/>
      <c r="E197" s="80" t="s">
        <v>97</v>
      </c>
      <c r="F197" s="81"/>
      <c r="G197" s="81"/>
      <c r="H197" s="81"/>
      <c r="I197" s="81"/>
      <c r="J197" s="81"/>
      <c r="K197" s="81"/>
      <c r="L197" s="81"/>
      <c r="M197" s="82"/>
    </row>
    <row r="198" spans="1:13" ht="41.25" customHeight="1" x14ac:dyDescent="0.25">
      <c r="A198" s="84"/>
      <c r="B198" s="87"/>
      <c r="C198" s="86" t="s">
        <v>21</v>
      </c>
      <c r="D198" s="86" t="s">
        <v>20</v>
      </c>
      <c r="E198" s="80" t="s">
        <v>17</v>
      </c>
      <c r="F198" s="81"/>
      <c r="G198" s="82"/>
      <c r="H198" s="80" t="s">
        <v>18</v>
      </c>
      <c r="I198" s="81"/>
      <c r="J198" s="82"/>
      <c r="K198" s="80" t="s">
        <v>19</v>
      </c>
      <c r="L198" s="81"/>
      <c r="M198" s="82"/>
    </row>
    <row r="199" spans="1:13" ht="12.75" customHeight="1" x14ac:dyDescent="0.25">
      <c r="A199" s="84"/>
      <c r="B199" s="87"/>
      <c r="C199" s="87"/>
      <c r="D199" s="87"/>
      <c r="E199" s="79" t="s">
        <v>21</v>
      </c>
      <c r="F199" s="79" t="s">
        <v>26</v>
      </c>
      <c r="G199" s="79"/>
      <c r="H199" s="79" t="s">
        <v>21</v>
      </c>
      <c r="I199" s="79" t="s">
        <v>26</v>
      </c>
      <c r="J199" s="79"/>
      <c r="K199" s="79" t="s">
        <v>21</v>
      </c>
      <c r="L199" s="79" t="s">
        <v>26</v>
      </c>
      <c r="M199" s="79"/>
    </row>
    <row r="200" spans="1:13" ht="60.75" customHeight="1" x14ac:dyDescent="0.25">
      <c r="A200" s="85"/>
      <c r="B200" s="88"/>
      <c r="C200" s="88"/>
      <c r="D200" s="88"/>
      <c r="E200" s="79"/>
      <c r="F200" s="46" t="s">
        <v>25</v>
      </c>
      <c r="G200" s="46" t="s">
        <v>23</v>
      </c>
      <c r="H200" s="79"/>
      <c r="I200" s="46" t="s">
        <v>25</v>
      </c>
      <c r="J200" s="46" t="s">
        <v>23</v>
      </c>
      <c r="K200" s="79"/>
      <c r="L200" s="46" t="s">
        <v>25</v>
      </c>
      <c r="M200" s="46" t="s">
        <v>23</v>
      </c>
    </row>
    <row r="201" spans="1:13" s="39" customFormat="1" ht="12" customHeight="1" x14ac:dyDescent="0.2">
      <c r="A201" s="38">
        <v>1</v>
      </c>
      <c r="B201" s="38">
        <v>2</v>
      </c>
      <c r="C201" s="38">
        <v>3</v>
      </c>
      <c r="D201" s="38">
        <v>4</v>
      </c>
      <c r="E201" s="38">
        <v>5</v>
      </c>
      <c r="F201" s="38">
        <v>6</v>
      </c>
      <c r="G201" s="38">
        <v>7</v>
      </c>
      <c r="H201" s="38">
        <v>8</v>
      </c>
      <c r="I201" s="38">
        <v>9</v>
      </c>
      <c r="J201" s="38">
        <v>10</v>
      </c>
      <c r="K201" s="38">
        <v>11</v>
      </c>
      <c r="L201" s="38">
        <v>12</v>
      </c>
      <c r="M201" s="38">
        <v>13</v>
      </c>
    </row>
    <row r="202" spans="1:13" ht="39.75" customHeight="1" x14ac:dyDescent="0.25">
      <c r="A202" s="1" t="s">
        <v>1</v>
      </c>
      <c r="B202" s="5" t="s">
        <v>2</v>
      </c>
      <c r="C202" s="27">
        <v>7782333</v>
      </c>
      <c r="D202" s="27">
        <v>1283907</v>
      </c>
      <c r="E202" s="27">
        <v>745548</v>
      </c>
      <c r="F202" s="27">
        <v>122998</v>
      </c>
      <c r="G202" s="27">
        <v>622550</v>
      </c>
      <c r="H202" s="27">
        <v>5076416</v>
      </c>
      <c r="I202" s="27">
        <v>837493</v>
      </c>
      <c r="J202" s="27">
        <v>4238923</v>
      </c>
      <c r="K202" s="27">
        <v>1960369</v>
      </c>
      <c r="L202" s="27">
        <v>323416</v>
      </c>
      <c r="M202" s="27">
        <v>1636953</v>
      </c>
    </row>
    <row r="203" spans="1:13" ht="23.25" customHeight="1" x14ac:dyDescent="0.25">
      <c r="A203" s="1" t="s">
        <v>3</v>
      </c>
      <c r="B203" s="5" t="s">
        <v>4</v>
      </c>
      <c r="C203" s="27">
        <v>1101145</v>
      </c>
      <c r="D203" s="27">
        <v>223893</v>
      </c>
      <c r="E203" s="27">
        <v>215493</v>
      </c>
      <c r="F203" s="27">
        <v>43815</v>
      </c>
      <c r="G203" s="27">
        <v>171678</v>
      </c>
      <c r="H203" s="27">
        <v>875190</v>
      </c>
      <c r="I203" s="27">
        <v>177950</v>
      </c>
      <c r="J203" s="27">
        <v>697240</v>
      </c>
      <c r="K203" s="27">
        <v>10462</v>
      </c>
      <c r="L203" s="27">
        <v>2128</v>
      </c>
      <c r="M203" s="27">
        <v>8334</v>
      </c>
    </row>
    <row r="204" spans="1:13" ht="23.25" customHeight="1" x14ac:dyDescent="0.25">
      <c r="A204" s="1" t="s">
        <v>5</v>
      </c>
      <c r="B204" s="5" t="s">
        <v>6</v>
      </c>
      <c r="C204" s="27">
        <v>840629</v>
      </c>
      <c r="D204" s="27">
        <v>110539</v>
      </c>
      <c r="E204" s="27">
        <v>25723</v>
      </c>
      <c r="F204" s="27">
        <v>3383</v>
      </c>
      <c r="G204" s="27">
        <v>22340</v>
      </c>
      <c r="H204" s="27">
        <v>449569</v>
      </c>
      <c r="I204" s="27">
        <v>59116</v>
      </c>
      <c r="J204" s="27">
        <v>390453</v>
      </c>
      <c r="K204" s="27">
        <v>365337</v>
      </c>
      <c r="L204" s="27">
        <v>48040</v>
      </c>
      <c r="M204" s="27">
        <v>317297</v>
      </c>
    </row>
    <row r="205" spans="1:13" ht="23.25" customHeight="1" x14ac:dyDescent="0.25">
      <c r="A205" s="1" t="s">
        <v>7</v>
      </c>
      <c r="B205" s="5" t="s">
        <v>8</v>
      </c>
      <c r="C205" s="27">
        <v>795487</v>
      </c>
      <c r="D205" s="27">
        <v>130006</v>
      </c>
      <c r="E205" s="27">
        <v>8194</v>
      </c>
      <c r="F205" s="27">
        <v>1339</v>
      </c>
      <c r="G205" s="27">
        <v>6855</v>
      </c>
      <c r="H205" s="27">
        <v>755792</v>
      </c>
      <c r="I205" s="27">
        <v>123519</v>
      </c>
      <c r="J205" s="27">
        <v>632273</v>
      </c>
      <c r="K205" s="27">
        <v>31501</v>
      </c>
      <c r="L205" s="27">
        <v>5148</v>
      </c>
      <c r="M205" s="27">
        <v>26353</v>
      </c>
    </row>
    <row r="206" spans="1:13" ht="23.25" customHeight="1" x14ac:dyDescent="0.25">
      <c r="A206" s="1" t="s">
        <v>9</v>
      </c>
      <c r="B206" s="5" t="s">
        <v>10</v>
      </c>
      <c r="C206" s="27">
        <v>553626</v>
      </c>
      <c r="D206" s="27">
        <v>75343</v>
      </c>
      <c r="E206" s="27">
        <v>1005</v>
      </c>
      <c r="F206" s="27">
        <v>0</v>
      </c>
      <c r="G206" s="27">
        <v>1005</v>
      </c>
      <c r="H206" s="27">
        <v>551521</v>
      </c>
      <c r="I206" s="27">
        <v>75343</v>
      </c>
      <c r="J206" s="27">
        <v>476178</v>
      </c>
      <c r="K206" s="27">
        <v>1100</v>
      </c>
      <c r="L206" s="27">
        <v>0</v>
      </c>
      <c r="M206" s="27">
        <v>1100</v>
      </c>
    </row>
    <row r="207" spans="1:13" ht="23.25" customHeight="1" x14ac:dyDescent="0.25">
      <c r="A207" s="1" t="s">
        <v>11</v>
      </c>
      <c r="B207" s="5" t="s">
        <v>12</v>
      </c>
      <c r="C207" s="27">
        <v>1019863</v>
      </c>
      <c r="D207" s="27">
        <v>167891</v>
      </c>
      <c r="E207" s="27">
        <v>132378</v>
      </c>
      <c r="F207" s="27">
        <v>21792</v>
      </c>
      <c r="G207" s="27">
        <v>110586</v>
      </c>
      <c r="H207" s="27">
        <v>877592</v>
      </c>
      <c r="I207" s="27">
        <v>144470</v>
      </c>
      <c r="J207" s="27">
        <v>733122</v>
      </c>
      <c r="K207" s="27">
        <v>9893</v>
      </c>
      <c r="L207" s="27">
        <v>1629</v>
      </c>
      <c r="M207" s="27">
        <v>8264</v>
      </c>
    </row>
    <row r="208" spans="1:13" ht="23.25" customHeight="1" x14ac:dyDescent="0.25">
      <c r="A208" s="1" t="s">
        <v>13</v>
      </c>
      <c r="B208" s="5" t="s">
        <v>14</v>
      </c>
      <c r="C208" s="27">
        <v>1009263</v>
      </c>
      <c r="D208" s="27">
        <v>256428</v>
      </c>
      <c r="E208" s="27">
        <v>30581</v>
      </c>
      <c r="F208" s="27">
        <v>7770</v>
      </c>
      <c r="G208" s="27">
        <v>22811</v>
      </c>
      <c r="H208" s="27">
        <v>971012</v>
      </c>
      <c r="I208" s="27">
        <v>246709</v>
      </c>
      <c r="J208" s="27">
        <v>724303</v>
      </c>
      <c r="K208" s="27">
        <v>7670</v>
      </c>
      <c r="L208" s="27">
        <v>1949</v>
      </c>
      <c r="M208" s="27">
        <v>5721</v>
      </c>
    </row>
    <row r="209" spans="1:13" s="42" customFormat="1" ht="21.75" customHeight="1" x14ac:dyDescent="0.25">
      <c r="A209" s="40"/>
      <c r="B209" s="40" t="s">
        <v>22</v>
      </c>
      <c r="C209" s="41">
        <v>13102346</v>
      </c>
      <c r="D209" s="41">
        <v>2248007</v>
      </c>
      <c r="E209" s="41">
        <v>1158922</v>
      </c>
      <c r="F209" s="41">
        <v>201097</v>
      </c>
      <c r="G209" s="41">
        <v>957825</v>
      </c>
      <c r="H209" s="41">
        <v>9557092</v>
      </c>
      <c r="I209" s="41">
        <v>1664600</v>
      </c>
      <c r="J209" s="41">
        <v>7892492</v>
      </c>
      <c r="K209" s="41">
        <v>2386332</v>
      </c>
      <c r="L209" s="41">
        <v>382310</v>
      </c>
      <c r="M209" s="41">
        <v>2004022</v>
      </c>
    </row>
    <row r="210" spans="1:13" ht="21" customHeight="1" x14ac:dyDescent="0.25"/>
    <row r="211" spans="1:13" ht="49.5" customHeight="1" x14ac:dyDescent="0.25">
      <c r="A211" s="83" t="s">
        <v>0</v>
      </c>
      <c r="B211" s="86" t="s">
        <v>16</v>
      </c>
      <c r="C211" s="89" t="s">
        <v>99</v>
      </c>
      <c r="D211" s="89"/>
      <c r="E211" s="80" t="s">
        <v>98</v>
      </c>
      <c r="F211" s="81"/>
      <c r="G211" s="81"/>
      <c r="H211" s="81"/>
      <c r="I211" s="81"/>
      <c r="J211" s="81"/>
      <c r="K211" s="81"/>
      <c r="L211" s="81"/>
      <c r="M211" s="82"/>
    </row>
    <row r="212" spans="1:13" ht="41.25" customHeight="1" x14ac:dyDescent="0.25">
      <c r="A212" s="84"/>
      <c r="B212" s="87"/>
      <c r="C212" s="86" t="s">
        <v>21</v>
      </c>
      <c r="D212" s="86" t="s">
        <v>20</v>
      </c>
      <c r="E212" s="80" t="s">
        <v>17</v>
      </c>
      <c r="F212" s="81"/>
      <c r="G212" s="82"/>
      <c r="H212" s="80" t="s">
        <v>18</v>
      </c>
      <c r="I212" s="81"/>
      <c r="J212" s="82"/>
      <c r="K212" s="80" t="s">
        <v>19</v>
      </c>
      <c r="L212" s="81"/>
      <c r="M212" s="82"/>
    </row>
    <row r="213" spans="1:13" ht="13.5" customHeight="1" x14ac:dyDescent="0.25">
      <c r="A213" s="84"/>
      <c r="B213" s="87"/>
      <c r="C213" s="87"/>
      <c r="D213" s="87"/>
      <c r="E213" s="79" t="s">
        <v>21</v>
      </c>
      <c r="F213" s="79" t="s">
        <v>26</v>
      </c>
      <c r="G213" s="79"/>
      <c r="H213" s="79" t="s">
        <v>21</v>
      </c>
      <c r="I213" s="79" t="s">
        <v>26</v>
      </c>
      <c r="J213" s="79"/>
      <c r="K213" s="79" t="s">
        <v>21</v>
      </c>
      <c r="L213" s="79" t="s">
        <v>26</v>
      </c>
      <c r="M213" s="79"/>
    </row>
    <row r="214" spans="1:13" ht="60.75" customHeight="1" x14ac:dyDescent="0.25">
      <c r="A214" s="85"/>
      <c r="B214" s="88"/>
      <c r="C214" s="88"/>
      <c r="D214" s="88"/>
      <c r="E214" s="79"/>
      <c r="F214" s="46" t="s">
        <v>25</v>
      </c>
      <c r="G214" s="46" t="s">
        <v>23</v>
      </c>
      <c r="H214" s="79"/>
      <c r="I214" s="46" t="s">
        <v>25</v>
      </c>
      <c r="J214" s="46" t="s">
        <v>23</v>
      </c>
      <c r="K214" s="79"/>
      <c r="L214" s="46" t="s">
        <v>25</v>
      </c>
      <c r="M214" s="46" t="s">
        <v>23</v>
      </c>
    </row>
    <row r="215" spans="1:13" s="39" customFormat="1" ht="12" customHeight="1" x14ac:dyDescent="0.2">
      <c r="A215" s="38">
        <v>1</v>
      </c>
      <c r="B215" s="38">
        <v>2</v>
      </c>
      <c r="C215" s="38">
        <v>3</v>
      </c>
      <c r="D215" s="38">
        <v>4</v>
      </c>
      <c r="E215" s="38">
        <v>5</v>
      </c>
      <c r="F215" s="38">
        <v>6</v>
      </c>
      <c r="G215" s="38">
        <v>7</v>
      </c>
      <c r="H215" s="38">
        <v>8</v>
      </c>
      <c r="I215" s="38">
        <v>9</v>
      </c>
      <c r="J215" s="38">
        <v>10</v>
      </c>
      <c r="K215" s="38">
        <v>11</v>
      </c>
      <c r="L215" s="38">
        <v>12</v>
      </c>
      <c r="M215" s="38">
        <v>13</v>
      </c>
    </row>
    <row r="216" spans="1:13" ht="33.75" customHeight="1" x14ac:dyDescent="0.25">
      <c r="A216" s="1" t="s">
        <v>1</v>
      </c>
      <c r="B216" s="5" t="s">
        <v>2</v>
      </c>
      <c r="C216" s="27">
        <v>7418622</v>
      </c>
      <c r="D216" s="27">
        <v>920196</v>
      </c>
      <c r="E216" s="27">
        <v>710705</v>
      </c>
      <c r="F216" s="27">
        <v>88155</v>
      </c>
      <c r="G216" s="27">
        <v>622550</v>
      </c>
      <c r="H216" s="27">
        <v>4839167</v>
      </c>
      <c r="I216" s="27">
        <v>600244</v>
      </c>
      <c r="J216" s="27">
        <v>4238923</v>
      </c>
      <c r="K216" s="27">
        <v>1868750</v>
      </c>
      <c r="L216" s="27">
        <v>231797</v>
      </c>
      <c r="M216" s="27">
        <v>1636953</v>
      </c>
    </row>
    <row r="217" spans="1:13" ht="21" customHeight="1" x14ac:dyDescent="0.25">
      <c r="A217" s="1" t="s">
        <v>3</v>
      </c>
      <c r="B217" s="5" t="s">
        <v>4</v>
      </c>
      <c r="C217" s="27">
        <v>1010792</v>
      </c>
      <c r="D217" s="27">
        <v>133541</v>
      </c>
      <c r="E217" s="27">
        <v>197812</v>
      </c>
      <c r="F217" s="27">
        <v>26134</v>
      </c>
      <c r="G217" s="27">
        <v>171678</v>
      </c>
      <c r="H217" s="27">
        <v>803379</v>
      </c>
      <c r="I217" s="27">
        <v>106139</v>
      </c>
      <c r="J217" s="27">
        <v>697240</v>
      </c>
      <c r="K217" s="27">
        <v>9601</v>
      </c>
      <c r="L217" s="27">
        <v>1268</v>
      </c>
      <c r="M217" s="27">
        <v>8333</v>
      </c>
    </row>
    <row r="218" spans="1:13" ht="21" customHeight="1" x14ac:dyDescent="0.25">
      <c r="A218" s="1" t="s">
        <v>5</v>
      </c>
      <c r="B218" s="5" t="s">
        <v>6</v>
      </c>
      <c r="C218" s="27">
        <v>843221</v>
      </c>
      <c r="D218" s="27">
        <v>113132</v>
      </c>
      <c r="E218" s="27">
        <v>25802</v>
      </c>
      <c r="F218" s="27">
        <v>3462</v>
      </c>
      <c r="G218" s="27">
        <v>22340</v>
      </c>
      <c r="H218" s="27">
        <v>450955</v>
      </c>
      <c r="I218" s="27">
        <v>60503</v>
      </c>
      <c r="J218" s="27">
        <v>390452</v>
      </c>
      <c r="K218" s="27">
        <v>366464</v>
      </c>
      <c r="L218" s="27">
        <v>49167</v>
      </c>
      <c r="M218" s="27">
        <v>317297</v>
      </c>
    </row>
    <row r="219" spans="1:13" ht="21" customHeight="1" x14ac:dyDescent="0.25">
      <c r="A219" s="1" t="s">
        <v>7</v>
      </c>
      <c r="B219" s="5" t="s">
        <v>8</v>
      </c>
      <c r="C219" s="27">
        <v>857725</v>
      </c>
      <c r="D219" s="27">
        <v>192244</v>
      </c>
      <c r="E219" s="27">
        <v>8835</v>
      </c>
      <c r="F219" s="27">
        <v>1980</v>
      </c>
      <c r="G219" s="27">
        <v>6855</v>
      </c>
      <c r="H219" s="27">
        <v>814924</v>
      </c>
      <c r="I219" s="27">
        <v>182651</v>
      </c>
      <c r="J219" s="27">
        <v>632273</v>
      </c>
      <c r="K219" s="27">
        <v>33966</v>
      </c>
      <c r="L219" s="27">
        <v>7613</v>
      </c>
      <c r="M219" s="27">
        <v>26353</v>
      </c>
    </row>
    <row r="220" spans="1:13" ht="21" customHeight="1" x14ac:dyDescent="0.25">
      <c r="A220" s="1" t="s">
        <v>9</v>
      </c>
      <c r="B220" s="5" t="s">
        <v>10</v>
      </c>
      <c r="C220" s="27">
        <v>550443</v>
      </c>
      <c r="D220" s="27">
        <v>72160</v>
      </c>
      <c r="E220" s="27">
        <v>1005</v>
      </c>
      <c r="F220" s="27">
        <v>0</v>
      </c>
      <c r="G220" s="27">
        <v>1005</v>
      </c>
      <c r="H220" s="27">
        <v>548338</v>
      </c>
      <c r="I220" s="27">
        <v>72160</v>
      </c>
      <c r="J220" s="27">
        <v>476178</v>
      </c>
      <c r="K220" s="27">
        <v>1100</v>
      </c>
      <c r="L220" s="27">
        <v>0</v>
      </c>
      <c r="M220" s="27">
        <v>1100</v>
      </c>
    </row>
    <row r="221" spans="1:13" ht="21" customHeight="1" x14ac:dyDescent="0.25">
      <c r="A221" s="1" t="s">
        <v>11</v>
      </c>
      <c r="B221" s="5" t="s">
        <v>12</v>
      </c>
      <c r="C221" s="27">
        <v>1036768</v>
      </c>
      <c r="D221" s="27">
        <v>184795</v>
      </c>
      <c r="E221" s="27">
        <v>134573</v>
      </c>
      <c r="F221" s="27">
        <v>23987</v>
      </c>
      <c r="G221" s="27">
        <v>110586</v>
      </c>
      <c r="H221" s="27">
        <v>892137</v>
      </c>
      <c r="I221" s="27">
        <v>159015</v>
      </c>
      <c r="J221" s="27">
        <v>733122</v>
      </c>
      <c r="K221" s="27">
        <v>10058</v>
      </c>
      <c r="L221" s="27">
        <v>1793</v>
      </c>
      <c r="M221" s="27">
        <v>8265</v>
      </c>
    </row>
    <row r="222" spans="1:13" ht="21" customHeight="1" x14ac:dyDescent="0.25">
      <c r="A222" s="1" t="s">
        <v>13</v>
      </c>
      <c r="B222" s="5" t="s">
        <v>14</v>
      </c>
      <c r="C222" s="27">
        <v>1073109</v>
      </c>
      <c r="D222" s="27">
        <v>320274</v>
      </c>
      <c r="E222" s="27">
        <v>32515</v>
      </c>
      <c r="F222" s="27">
        <v>9704</v>
      </c>
      <c r="G222" s="27">
        <v>22811</v>
      </c>
      <c r="H222" s="27">
        <v>1032439</v>
      </c>
      <c r="I222" s="27">
        <v>308136</v>
      </c>
      <c r="J222" s="27">
        <v>724303</v>
      </c>
      <c r="K222" s="27">
        <v>8155</v>
      </c>
      <c r="L222" s="27">
        <v>2434</v>
      </c>
      <c r="M222" s="27">
        <v>5721</v>
      </c>
    </row>
    <row r="223" spans="1:13" s="42" customFormat="1" ht="21.75" customHeight="1" x14ac:dyDescent="0.25">
      <c r="A223" s="40"/>
      <c r="B223" s="40" t="s">
        <v>22</v>
      </c>
      <c r="C223" s="41">
        <v>12790680</v>
      </c>
      <c r="D223" s="41">
        <v>1936342</v>
      </c>
      <c r="E223" s="41">
        <v>1111247</v>
      </c>
      <c r="F223" s="41">
        <v>153422</v>
      </c>
      <c r="G223" s="41">
        <v>957825</v>
      </c>
      <c r="H223" s="41">
        <v>9381339</v>
      </c>
      <c r="I223" s="41">
        <v>1488848</v>
      </c>
      <c r="J223" s="41">
        <v>7892491</v>
      </c>
      <c r="K223" s="41">
        <v>2298094</v>
      </c>
      <c r="L223" s="41">
        <v>294072</v>
      </c>
      <c r="M223" s="41">
        <v>2004022</v>
      </c>
    </row>
    <row r="225" spans="1:13" ht="21" customHeight="1" x14ac:dyDescent="0.25">
      <c r="A225" s="90" t="s">
        <v>70</v>
      </c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</row>
    <row r="226" spans="1:13" ht="21" customHeight="1" x14ac:dyDescent="0.25">
      <c r="A226" s="90" t="s">
        <v>71</v>
      </c>
      <c r="B226" s="90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</row>
    <row r="227" spans="1:13" ht="16.5" customHeight="1" x14ac:dyDescent="0.2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</row>
    <row r="228" spans="1:13" ht="48.75" customHeight="1" x14ac:dyDescent="0.25">
      <c r="A228" s="83" t="s">
        <v>0</v>
      </c>
      <c r="B228" s="86" t="s">
        <v>16</v>
      </c>
      <c r="C228" s="89" t="s">
        <v>100</v>
      </c>
      <c r="D228" s="89"/>
      <c r="E228" s="80" t="s">
        <v>101</v>
      </c>
      <c r="F228" s="81"/>
      <c r="G228" s="81"/>
      <c r="H228" s="81"/>
      <c r="I228" s="81"/>
      <c r="J228" s="81"/>
      <c r="K228" s="81"/>
      <c r="L228" s="81"/>
      <c r="M228" s="82"/>
    </row>
    <row r="229" spans="1:13" ht="41.25" customHeight="1" x14ac:dyDescent="0.25">
      <c r="A229" s="84"/>
      <c r="B229" s="87"/>
      <c r="C229" s="86" t="s">
        <v>21</v>
      </c>
      <c r="D229" s="86" t="s">
        <v>20</v>
      </c>
      <c r="E229" s="80" t="s">
        <v>17</v>
      </c>
      <c r="F229" s="81"/>
      <c r="G229" s="82"/>
      <c r="H229" s="80" t="s">
        <v>18</v>
      </c>
      <c r="I229" s="81"/>
      <c r="J229" s="82"/>
      <c r="K229" s="80" t="s">
        <v>19</v>
      </c>
      <c r="L229" s="81"/>
      <c r="M229" s="82"/>
    </row>
    <row r="230" spans="1:13" ht="14.25" customHeight="1" x14ac:dyDescent="0.25">
      <c r="A230" s="84"/>
      <c r="B230" s="87"/>
      <c r="C230" s="87"/>
      <c r="D230" s="87"/>
      <c r="E230" s="79" t="s">
        <v>21</v>
      </c>
      <c r="F230" s="79" t="s">
        <v>26</v>
      </c>
      <c r="G230" s="79"/>
      <c r="H230" s="79" t="s">
        <v>21</v>
      </c>
      <c r="I230" s="79" t="s">
        <v>26</v>
      </c>
      <c r="J230" s="79"/>
      <c r="K230" s="79" t="s">
        <v>21</v>
      </c>
      <c r="L230" s="79" t="s">
        <v>26</v>
      </c>
      <c r="M230" s="79"/>
    </row>
    <row r="231" spans="1:13" ht="60.75" customHeight="1" x14ac:dyDescent="0.25">
      <c r="A231" s="85"/>
      <c r="B231" s="88"/>
      <c r="C231" s="88"/>
      <c r="D231" s="88"/>
      <c r="E231" s="79"/>
      <c r="F231" s="46" t="s">
        <v>25</v>
      </c>
      <c r="G231" s="46" t="s">
        <v>23</v>
      </c>
      <c r="H231" s="79"/>
      <c r="I231" s="46" t="s">
        <v>25</v>
      </c>
      <c r="J231" s="46" t="s">
        <v>23</v>
      </c>
      <c r="K231" s="79"/>
      <c r="L231" s="46" t="s">
        <v>25</v>
      </c>
      <c r="M231" s="46" t="s">
        <v>23</v>
      </c>
    </row>
    <row r="232" spans="1:13" s="39" customFormat="1" ht="12" customHeight="1" x14ac:dyDescent="0.2">
      <c r="A232" s="38">
        <v>1</v>
      </c>
      <c r="B232" s="38">
        <v>2</v>
      </c>
      <c r="C232" s="38">
        <v>3</v>
      </c>
      <c r="D232" s="38">
        <v>4</v>
      </c>
      <c r="E232" s="38">
        <v>5</v>
      </c>
      <c r="F232" s="38">
        <v>6</v>
      </c>
      <c r="G232" s="38">
        <v>7</v>
      </c>
      <c r="H232" s="38">
        <v>8</v>
      </c>
      <c r="I232" s="38">
        <v>9</v>
      </c>
      <c r="J232" s="38">
        <v>10</v>
      </c>
      <c r="K232" s="38">
        <v>11</v>
      </c>
      <c r="L232" s="38">
        <v>12</v>
      </c>
      <c r="M232" s="38">
        <v>13</v>
      </c>
    </row>
    <row r="233" spans="1:13" ht="33" customHeight="1" x14ac:dyDescent="0.25">
      <c r="A233" s="1" t="s">
        <v>1</v>
      </c>
      <c r="B233" s="5" t="s">
        <v>2</v>
      </c>
      <c r="C233" s="27">
        <v>7418511</v>
      </c>
      <c r="D233" s="27">
        <v>920085</v>
      </c>
      <c r="E233" s="27">
        <v>710694</v>
      </c>
      <c r="F233" s="27">
        <v>88144</v>
      </c>
      <c r="G233" s="27">
        <v>622550</v>
      </c>
      <c r="H233" s="27">
        <v>4839095</v>
      </c>
      <c r="I233" s="27">
        <v>600172</v>
      </c>
      <c r="J233" s="27">
        <v>4238923</v>
      </c>
      <c r="K233" s="27">
        <v>1868722</v>
      </c>
      <c r="L233" s="27">
        <v>231769</v>
      </c>
      <c r="M233" s="27">
        <v>1636953</v>
      </c>
    </row>
    <row r="234" spans="1:13" ht="20.25" customHeight="1" x14ac:dyDescent="0.25">
      <c r="A234" s="1" t="s">
        <v>3</v>
      </c>
      <c r="B234" s="5" t="s">
        <v>4</v>
      </c>
      <c r="C234" s="27">
        <v>1010812</v>
      </c>
      <c r="D234" s="27">
        <v>133560</v>
      </c>
      <c r="E234" s="27">
        <v>197816</v>
      </c>
      <c r="F234" s="27">
        <v>26137</v>
      </c>
      <c r="G234" s="27">
        <v>171679</v>
      </c>
      <c r="H234" s="27">
        <v>803394</v>
      </c>
      <c r="I234" s="27">
        <v>106154</v>
      </c>
      <c r="J234" s="27">
        <v>697240</v>
      </c>
      <c r="K234" s="27">
        <v>9602</v>
      </c>
      <c r="L234" s="27">
        <v>1269</v>
      </c>
      <c r="M234" s="27">
        <v>8333</v>
      </c>
    </row>
    <row r="235" spans="1:13" ht="20.25" customHeight="1" x14ac:dyDescent="0.25">
      <c r="A235" s="1" t="s">
        <v>5</v>
      </c>
      <c r="B235" s="5" t="s">
        <v>6</v>
      </c>
      <c r="C235" s="27">
        <v>844891</v>
      </c>
      <c r="D235" s="27">
        <v>114802</v>
      </c>
      <c r="E235" s="27">
        <v>25853</v>
      </c>
      <c r="F235" s="27">
        <v>3513</v>
      </c>
      <c r="G235" s="27">
        <v>22340</v>
      </c>
      <c r="H235" s="27">
        <v>451848</v>
      </c>
      <c r="I235" s="27">
        <v>61396</v>
      </c>
      <c r="J235" s="27">
        <v>390452</v>
      </c>
      <c r="K235" s="27">
        <v>367190</v>
      </c>
      <c r="L235" s="27">
        <v>49893</v>
      </c>
      <c r="M235" s="27">
        <v>317297</v>
      </c>
    </row>
    <row r="236" spans="1:13" ht="20.25" customHeight="1" x14ac:dyDescent="0.25">
      <c r="A236" s="1" t="s">
        <v>7</v>
      </c>
      <c r="B236" s="5" t="s">
        <v>8</v>
      </c>
      <c r="C236" s="27">
        <v>902173</v>
      </c>
      <c r="D236" s="27">
        <v>236692</v>
      </c>
      <c r="E236" s="27">
        <v>9294</v>
      </c>
      <c r="F236" s="27">
        <v>2439</v>
      </c>
      <c r="G236" s="27">
        <v>6855</v>
      </c>
      <c r="H236" s="27">
        <v>857153</v>
      </c>
      <c r="I236" s="27">
        <v>224880</v>
      </c>
      <c r="J236" s="27">
        <v>632273</v>
      </c>
      <c r="K236" s="27">
        <v>35726</v>
      </c>
      <c r="L236" s="27">
        <v>9373</v>
      </c>
      <c r="M236" s="27">
        <v>26353</v>
      </c>
    </row>
    <row r="237" spans="1:13" ht="20.25" customHeight="1" x14ac:dyDescent="0.25">
      <c r="A237" s="1" t="s">
        <v>9</v>
      </c>
      <c r="B237" s="5" t="s">
        <v>10</v>
      </c>
      <c r="C237" s="27">
        <v>559904</v>
      </c>
      <c r="D237" s="27">
        <v>81621</v>
      </c>
      <c r="E237" s="27">
        <v>1005</v>
      </c>
      <c r="F237" s="27">
        <v>0</v>
      </c>
      <c r="G237" s="27">
        <v>1005</v>
      </c>
      <c r="H237" s="27">
        <v>557799</v>
      </c>
      <c r="I237" s="27">
        <v>81621</v>
      </c>
      <c r="J237" s="27">
        <v>476178</v>
      </c>
      <c r="K237" s="27">
        <v>1100</v>
      </c>
      <c r="L237" s="27">
        <v>0</v>
      </c>
      <c r="M237" s="27">
        <v>1100</v>
      </c>
    </row>
    <row r="238" spans="1:13" ht="20.25" customHeight="1" x14ac:dyDescent="0.25">
      <c r="A238" s="1" t="s">
        <v>11</v>
      </c>
      <c r="B238" s="5" t="s">
        <v>12</v>
      </c>
      <c r="C238" s="27">
        <v>1046064</v>
      </c>
      <c r="D238" s="27">
        <v>194090</v>
      </c>
      <c r="E238" s="27">
        <v>135779</v>
      </c>
      <c r="F238" s="27">
        <v>25193</v>
      </c>
      <c r="G238" s="27">
        <v>110586</v>
      </c>
      <c r="H238" s="27">
        <v>900138</v>
      </c>
      <c r="I238" s="27">
        <v>167015</v>
      </c>
      <c r="J238" s="27">
        <v>733123</v>
      </c>
      <c r="K238" s="27">
        <v>10147</v>
      </c>
      <c r="L238" s="27">
        <v>1882</v>
      </c>
      <c r="M238" s="27">
        <v>8265</v>
      </c>
    </row>
    <row r="239" spans="1:13" ht="20.25" customHeight="1" x14ac:dyDescent="0.25">
      <c r="A239" s="1" t="s">
        <v>13</v>
      </c>
      <c r="B239" s="5" t="s">
        <v>14</v>
      </c>
      <c r="C239" s="27">
        <v>1133487</v>
      </c>
      <c r="D239" s="27">
        <v>380653</v>
      </c>
      <c r="E239" s="27">
        <v>34344</v>
      </c>
      <c r="F239" s="27">
        <v>11534</v>
      </c>
      <c r="G239" s="27">
        <v>22810</v>
      </c>
      <c r="H239" s="27">
        <v>1090529</v>
      </c>
      <c r="I239" s="27">
        <v>366226</v>
      </c>
      <c r="J239" s="27">
        <v>724303</v>
      </c>
      <c r="K239" s="27">
        <v>8614</v>
      </c>
      <c r="L239" s="27">
        <v>2893</v>
      </c>
      <c r="M239" s="27">
        <v>5721</v>
      </c>
    </row>
    <row r="240" spans="1:13" s="42" customFormat="1" ht="21.75" customHeight="1" x14ac:dyDescent="0.25">
      <c r="A240" s="40"/>
      <c r="B240" s="40" t="s">
        <v>22</v>
      </c>
      <c r="C240" s="41">
        <v>12915842</v>
      </c>
      <c r="D240" s="41">
        <v>2061503</v>
      </c>
      <c r="E240" s="41">
        <v>1114785</v>
      </c>
      <c r="F240" s="41">
        <v>156960</v>
      </c>
      <c r="G240" s="41">
        <v>957825</v>
      </c>
      <c r="H240" s="41">
        <v>9499956</v>
      </c>
      <c r="I240" s="41">
        <v>1607464</v>
      </c>
      <c r="J240" s="41">
        <v>7892492</v>
      </c>
      <c r="K240" s="41">
        <v>2301101</v>
      </c>
      <c r="L240" s="41">
        <v>297079</v>
      </c>
      <c r="M240" s="41">
        <v>2004022</v>
      </c>
    </row>
    <row r="241" spans="1:13" ht="24.75" customHeight="1" x14ac:dyDescent="0.25"/>
    <row r="242" spans="1:13" ht="19.5" hidden="1" customHeight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</row>
    <row r="243" spans="1:13" ht="48" customHeight="1" x14ac:dyDescent="0.25">
      <c r="A243" s="83" t="s">
        <v>0</v>
      </c>
      <c r="B243" s="86" t="s">
        <v>16</v>
      </c>
      <c r="C243" s="89" t="s">
        <v>103</v>
      </c>
      <c r="D243" s="89"/>
      <c r="E243" s="80" t="s">
        <v>102</v>
      </c>
      <c r="F243" s="81"/>
      <c r="G243" s="81"/>
      <c r="H243" s="81"/>
      <c r="I243" s="81"/>
      <c r="J243" s="81"/>
      <c r="K243" s="81"/>
      <c r="L243" s="81"/>
      <c r="M243" s="82"/>
    </row>
    <row r="244" spans="1:13" ht="41.25" customHeight="1" x14ac:dyDescent="0.25">
      <c r="A244" s="84"/>
      <c r="B244" s="87"/>
      <c r="C244" s="86" t="s">
        <v>21</v>
      </c>
      <c r="D244" s="86" t="s">
        <v>20</v>
      </c>
      <c r="E244" s="80" t="s">
        <v>17</v>
      </c>
      <c r="F244" s="81"/>
      <c r="G244" s="82"/>
      <c r="H244" s="80" t="s">
        <v>18</v>
      </c>
      <c r="I244" s="81"/>
      <c r="J244" s="82"/>
      <c r="K244" s="80" t="s">
        <v>19</v>
      </c>
      <c r="L244" s="81"/>
      <c r="M244" s="82"/>
    </row>
    <row r="245" spans="1:13" ht="13.5" customHeight="1" x14ac:dyDescent="0.25">
      <c r="A245" s="84"/>
      <c r="B245" s="87"/>
      <c r="C245" s="87"/>
      <c r="D245" s="87"/>
      <c r="E245" s="79" t="s">
        <v>21</v>
      </c>
      <c r="F245" s="79" t="s">
        <v>26</v>
      </c>
      <c r="G245" s="79"/>
      <c r="H245" s="79" t="s">
        <v>21</v>
      </c>
      <c r="I245" s="79" t="s">
        <v>26</v>
      </c>
      <c r="J245" s="79"/>
      <c r="K245" s="79" t="s">
        <v>21</v>
      </c>
      <c r="L245" s="79" t="s">
        <v>26</v>
      </c>
      <c r="M245" s="79"/>
    </row>
    <row r="246" spans="1:13" ht="50.25" customHeight="1" x14ac:dyDescent="0.25">
      <c r="A246" s="85"/>
      <c r="B246" s="88"/>
      <c r="C246" s="88"/>
      <c r="D246" s="88"/>
      <c r="E246" s="79"/>
      <c r="F246" s="46" t="s">
        <v>25</v>
      </c>
      <c r="G246" s="46" t="s">
        <v>23</v>
      </c>
      <c r="H246" s="79"/>
      <c r="I246" s="46" t="s">
        <v>25</v>
      </c>
      <c r="J246" s="46" t="s">
        <v>23</v>
      </c>
      <c r="K246" s="79"/>
      <c r="L246" s="46" t="s">
        <v>25</v>
      </c>
      <c r="M246" s="46" t="s">
        <v>23</v>
      </c>
    </row>
    <row r="247" spans="1:13" s="39" customFormat="1" ht="12" customHeight="1" x14ac:dyDescent="0.2">
      <c r="A247" s="38">
        <v>1</v>
      </c>
      <c r="B247" s="38">
        <v>2</v>
      </c>
      <c r="C247" s="38">
        <v>3</v>
      </c>
      <c r="D247" s="38">
        <v>4</v>
      </c>
      <c r="E247" s="38">
        <v>5</v>
      </c>
      <c r="F247" s="38">
        <v>6</v>
      </c>
      <c r="G247" s="38">
        <v>7</v>
      </c>
      <c r="H247" s="38">
        <v>8</v>
      </c>
      <c r="I247" s="38">
        <v>9</v>
      </c>
      <c r="J247" s="38">
        <v>10</v>
      </c>
      <c r="K247" s="38">
        <v>11</v>
      </c>
      <c r="L247" s="38">
        <v>12</v>
      </c>
      <c r="M247" s="38">
        <v>13</v>
      </c>
    </row>
    <row r="248" spans="1:13" ht="39.75" customHeight="1" x14ac:dyDescent="0.25">
      <c r="A248" s="1" t="s">
        <v>1</v>
      </c>
      <c r="B248" s="5" t="s">
        <v>2</v>
      </c>
      <c r="C248" s="27">
        <v>22619466</v>
      </c>
      <c r="D248" s="27">
        <v>3124188</v>
      </c>
      <c r="E248" s="27">
        <v>2166947</v>
      </c>
      <c r="F248" s="27">
        <v>299297</v>
      </c>
      <c r="G248" s="27">
        <v>1867650</v>
      </c>
      <c r="H248" s="27">
        <v>14754678</v>
      </c>
      <c r="I248" s="27">
        <v>2037909</v>
      </c>
      <c r="J248" s="27">
        <v>12716769</v>
      </c>
      <c r="K248" s="27">
        <v>5697841</v>
      </c>
      <c r="L248" s="27">
        <v>786982</v>
      </c>
      <c r="M248" s="27">
        <v>4910859</v>
      </c>
    </row>
    <row r="249" spans="1:13" ht="21.75" customHeight="1" x14ac:dyDescent="0.25">
      <c r="A249" s="1" t="s">
        <v>3</v>
      </c>
      <c r="B249" s="5" t="s">
        <v>4</v>
      </c>
      <c r="C249" s="27">
        <v>3122749</v>
      </c>
      <c r="D249" s="27">
        <v>490994</v>
      </c>
      <c r="E249" s="27">
        <v>611121</v>
      </c>
      <c r="F249" s="27">
        <v>96086</v>
      </c>
      <c r="G249" s="27">
        <v>515035</v>
      </c>
      <c r="H249" s="27">
        <v>2481963</v>
      </c>
      <c r="I249" s="27">
        <v>390243</v>
      </c>
      <c r="J249" s="27">
        <v>2091720</v>
      </c>
      <c r="K249" s="27">
        <v>29665</v>
      </c>
      <c r="L249" s="27">
        <v>4665</v>
      </c>
      <c r="M249" s="27">
        <v>25000</v>
      </c>
    </row>
    <row r="250" spans="1:13" ht="21.75" customHeight="1" x14ac:dyDescent="0.25">
      <c r="A250" s="1" t="s">
        <v>5</v>
      </c>
      <c r="B250" s="5" t="s">
        <v>6</v>
      </c>
      <c r="C250" s="27">
        <v>2528741</v>
      </c>
      <c r="D250" s="27">
        <v>338473</v>
      </c>
      <c r="E250" s="27">
        <v>77378</v>
      </c>
      <c r="F250" s="27">
        <v>10358</v>
      </c>
      <c r="G250" s="27">
        <v>67020</v>
      </c>
      <c r="H250" s="27">
        <v>1352372</v>
      </c>
      <c r="I250" s="27">
        <v>181015</v>
      </c>
      <c r="J250" s="27">
        <v>1171357</v>
      </c>
      <c r="K250" s="27">
        <v>1098991</v>
      </c>
      <c r="L250" s="27">
        <v>147100</v>
      </c>
      <c r="M250" s="27">
        <v>951891</v>
      </c>
    </row>
    <row r="251" spans="1:13" ht="21.75" customHeight="1" x14ac:dyDescent="0.25">
      <c r="A251" s="1" t="s">
        <v>7</v>
      </c>
      <c r="B251" s="5" t="s">
        <v>8</v>
      </c>
      <c r="C251" s="27">
        <v>2555385</v>
      </c>
      <c r="D251" s="27">
        <v>558942</v>
      </c>
      <c r="E251" s="27">
        <v>26323</v>
      </c>
      <c r="F251" s="27">
        <v>5758</v>
      </c>
      <c r="G251" s="27">
        <v>20565</v>
      </c>
      <c r="H251" s="27">
        <v>2427869</v>
      </c>
      <c r="I251" s="27">
        <v>531050</v>
      </c>
      <c r="J251" s="27">
        <v>1896819</v>
      </c>
      <c r="K251" s="27">
        <v>101193</v>
      </c>
      <c r="L251" s="27">
        <v>22134</v>
      </c>
      <c r="M251" s="27">
        <v>79059</v>
      </c>
    </row>
    <row r="252" spans="1:13" ht="21.75" customHeight="1" x14ac:dyDescent="0.25">
      <c r="A252" s="1" t="s">
        <v>9</v>
      </c>
      <c r="B252" s="5" t="s">
        <v>10</v>
      </c>
      <c r="C252" s="27">
        <v>1663973</v>
      </c>
      <c r="D252" s="27">
        <v>229124</v>
      </c>
      <c r="E252" s="27">
        <v>3015</v>
      </c>
      <c r="F252" s="27">
        <v>0</v>
      </c>
      <c r="G252" s="27">
        <v>3015</v>
      </c>
      <c r="H252" s="27">
        <v>1657658</v>
      </c>
      <c r="I252" s="27">
        <v>229124</v>
      </c>
      <c r="J252" s="27">
        <v>1428534</v>
      </c>
      <c r="K252" s="27">
        <v>3300</v>
      </c>
      <c r="L252" s="27">
        <v>0</v>
      </c>
      <c r="M252" s="27">
        <v>3300</v>
      </c>
    </row>
    <row r="253" spans="1:13" ht="21.75" customHeight="1" x14ac:dyDescent="0.25">
      <c r="A253" s="1" t="s">
        <v>11</v>
      </c>
      <c r="B253" s="5" t="s">
        <v>12</v>
      </c>
      <c r="C253" s="27">
        <v>3102695</v>
      </c>
      <c r="D253" s="27">
        <v>546776</v>
      </c>
      <c r="E253" s="27">
        <v>402730</v>
      </c>
      <c r="F253" s="27">
        <v>70972</v>
      </c>
      <c r="G253" s="27">
        <v>331758</v>
      </c>
      <c r="H253" s="27">
        <v>2669867</v>
      </c>
      <c r="I253" s="27">
        <v>470500</v>
      </c>
      <c r="J253" s="27">
        <v>2199367</v>
      </c>
      <c r="K253" s="27">
        <v>30098</v>
      </c>
      <c r="L253" s="27">
        <v>5304</v>
      </c>
      <c r="M253" s="27">
        <v>24794</v>
      </c>
    </row>
    <row r="254" spans="1:13" ht="21.75" customHeight="1" x14ac:dyDescent="0.25">
      <c r="A254" s="1" t="s">
        <v>13</v>
      </c>
      <c r="B254" s="5" t="s">
        <v>14</v>
      </c>
      <c r="C254" s="27">
        <v>3215859</v>
      </c>
      <c r="D254" s="27">
        <v>957355</v>
      </c>
      <c r="E254" s="27">
        <v>97440</v>
      </c>
      <c r="F254" s="27">
        <v>29008</v>
      </c>
      <c r="G254" s="27">
        <v>68432</v>
      </c>
      <c r="H254" s="27">
        <v>3093980</v>
      </c>
      <c r="I254" s="27">
        <v>921071</v>
      </c>
      <c r="J254" s="27">
        <v>2172909</v>
      </c>
      <c r="K254" s="27">
        <v>24439</v>
      </c>
      <c r="L254" s="27">
        <v>7276</v>
      </c>
      <c r="M254" s="27">
        <v>17163</v>
      </c>
    </row>
    <row r="255" spans="1:13" s="42" customFormat="1" ht="21.75" customHeight="1" x14ac:dyDescent="0.25">
      <c r="A255" s="40"/>
      <c r="B255" s="40" t="s">
        <v>22</v>
      </c>
      <c r="C255" s="41">
        <v>38808868</v>
      </c>
      <c r="D255" s="41">
        <v>6245852</v>
      </c>
      <c r="E255" s="41">
        <v>3384954</v>
      </c>
      <c r="F255" s="41">
        <v>511479</v>
      </c>
      <c r="G255" s="41">
        <v>2873475</v>
      </c>
      <c r="H255" s="41">
        <v>28438387</v>
      </c>
      <c r="I255" s="41">
        <v>4760912</v>
      </c>
      <c r="J255" s="41">
        <v>23677475</v>
      </c>
      <c r="K255" s="41">
        <v>6985527</v>
      </c>
      <c r="L255" s="41">
        <v>973461</v>
      </c>
      <c r="M255" s="41">
        <v>6012066</v>
      </c>
    </row>
    <row r="256" spans="1:13" s="42" customFormat="1" ht="16.5" customHeight="1" x14ac:dyDescent="0.25">
      <c r="A256" s="43"/>
      <c r="B256" s="43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</row>
    <row r="257" spans="1:15" ht="21" customHeight="1" x14ac:dyDescent="0.25">
      <c r="A257" s="90" t="s">
        <v>70</v>
      </c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</row>
    <row r="258" spans="1:15" ht="21" customHeight="1" x14ac:dyDescent="0.25">
      <c r="A258" s="90" t="s">
        <v>71</v>
      </c>
      <c r="B258" s="90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</row>
    <row r="259" spans="1:15" ht="16.5" customHeight="1" x14ac:dyDescent="0.25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</row>
    <row r="260" spans="1:15" ht="54.75" customHeight="1" x14ac:dyDescent="0.25">
      <c r="A260" s="83" t="s">
        <v>0</v>
      </c>
      <c r="B260" s="86" t="s">
        <v>16</v>
      </c>
      <c r="C260" s="89" t="s">
        <v>104</v>
      </c>
      <c r="D260" s="89"/>
      <c r="E260" s="80" t="s">
        <v>105</v>
      </c>
      <c r="F260" s="81"/>
      <c r="G260" s="81"/>
      <c r="H260" s="81"/>
      <c r="I260" s="81"/>
      <c r="J260" s="81"/>
      <c r="K260" s="81"/>
      <c r="L260" s="81"/>
      <c r="M260" s="82"/>
    </row>
    <row r="261" spans="1:15" ht="41.25" customHeight="1" x14ac:dyDescent="0.25">
      <c r="A261" s="84"/>
      <c r="B261" s="87"/>
      <c r="C261" s="86" t="s">
        <v>21</v>
      </c>
      <c r="D261" s="86" t="s">
        <v>20</v>
      </c>
      <c r="E261" s="80" t="s">
        <v>17</v>
      </c>
      <c r="F261" s="81"/>
      <c r="G261" s="82"/>
      <c r="H261" s="80" t="s">
        <v>18</v>
      </c>
      <c r="I261" s="81"/>
      <c r="J261" s="82"/>
      <c r="K261" s="80" t="s">
        <v>19</v>
      </c>
      <c r="L261" s="81"/>
      <c r="M261" s="82"/>
    </row>
    <row r="262" spans="1:15" ht="14.25" customHeight="1" x14ac:dyDescent="0.25">
      <c r="A262" s="84"/>
      <c r="B262" s="87"/>
      <c r="C262" s="87"/>
      <c r="D262" s="87"/>
      <c r="E262" s="79" t="s">
        <v>21</v>
      </c>
      <c r="F262" s="79" t="s">
        <v>26</v>
      </c>
      <c r="G262" s="79"/>
      <c r="H262" s="79" t="s">
        <v>21</v>
      </c>
      <c r="I262" s="79" t="s">
        <v>26</v>
      </c>
      <c r="J262" s="79"/>
      <c r="K262" s="79" t="s">
        <v>21</v>
      </c>
      <c r="L262" s="79" t="s">
        <v>26</v>
      </c>
      <c r="M262" s="79"/>
    </row>
    <row r="263" spans="1:15" ht="60.75" customHeight="1" x14ac:dyDescent="0.25">
      <c r="A263" s="85"/>
      <c r="B263" s="88"/>
      <c r="C263" s="88"/>
      <c r="D263" s="88"/>
      <c r="E263" s="79"/>
      <c r="F263" s="46" t="s">
        <v>25</v>
      </c>
      <c r="G263" s="46" t="s">
        <v>23</v>
      </c>
      <c r="H263" s="79"/>
      <c r="I263" s="46" t="s">
        <v>25</v>
      </c>
      <c r="J263" s="46" t="s">
        <v>23</v>
      </c>
      <c r="K263" s="79"/>
      <c r="L263" s="46" t="s">
        <v>25</v>
      </c>
      <c r="M263" s="46" t="s">
        <v>23</v>
      </c>
    </row>
    <row r="264" spans="1:15" s="39" customFormat="1" ht="12" customHeight="1" x14ac:dyDescent="0.2">
      <c r="A264" s="38">
        <v>1</v>
      </c>
      <c r="B264" s="38">
        <v>2</v>
      </c>
      <c r="C264" s="38">
        <v>3</v>
      </c>
      <c r="D264" s="38">
        <v>4</v>
      </c>
      <c r="E264" s="38">
        <v>5</v>
      </c>
      <c r="F264" s="38">
        <v>6</v>
      </c>
      <c r="G264" s="38">
        <v>7</v>
      </c>
      <c r="H264" s="38">
        <v>8</v>
      </c>
      <c r="I264" s="38">
        <v>9</v>
      </c>
      <c r="J264" s="38">
        <v>10</v>
      </c>
      <c r="K264" s="38">
        <v>11</v>
      </c>
      <c r="L264" s="38">
        <v>12</v>
      </c>
      <c r="M264" s="38">
        <v>13</v>
      </c>
    </row>
    <row r="265" spans="1:15" ht="38.25" customHeight="1" x14ac:dyDescent="0.25">
      <c r="A265" s="1" t="s">
        <v>1</v>
      </c>
      <c r="B265" s="5" t="s">
        <v>2</v>
      </c>
      <c r="C265" s="27">
        <v>89066486</v>
      </c>
      <c r="D265" s="27">
        <v>11085368</v>
      </c>
      <c r="E265" s="27">
        <v>8532569</v>
      </c>
      <c r="F265" s="27">
        <v>1061978</v>
      </c>
      <c r="G265" s="27">
        <v>7470591</v>
      </c>
      <c r="H265" s="27">
        <v>58098069</v>
      </c>
      <c r="I265" s="27">
        <v>7230986</v>
      </c>
      <c r="J265" s="27">
        <v>50867083</v>
      </c>
      <c r="K265" s="27">
        <v>22435848</v>
      </c>
      <c r="L265" s="27">
        <v>2792404</v>
      </c>
      <c r="M265" s="27">
        <v>19643444</v>
      </c>
    </row>
    <row r="266" spans="1:15" ht="26.25" customHeight="1" x14ac:dyDescent="0.25">
      <c r="A266" s="1" t="s">
        <v>3</v>
      </c>
      <c r="B266" s="5" t="s">
        <v>4</v>
      </c>
      <c r="C266" s="27">
        <v>12365668</v>
      </c>
      <c r="D266" s="27">
        <v>1838654</v>
      </c>
      <c r="E266" s="27">
        <v>2419961</v>
      </c>
      <c r="F266" s="27">
        <v>359824</v>
      </c>
      <c r="G266" s="27">
        <v>2060137</v>
      </c>
      <c r="H266" s="27">
        <v>9828233</v>
      </c>
      <c r="I266" s="27">
        <v>1461362</v>
      </c>
      <c r="J266" s="27">
        <v>8366871</v>
      </c>
      <c r="K266" s="27">
        <v>117474</v>
      </c>
      <c r="L266" s="27">
        <v>17468</v>
      </c>
      <c r="M266" s="27">
        <v>100006</v>
      </c>
    </row>
    <row r="267" spans="1:15" ht="26.25" customHeight="1" x14ac:dyDescent="0.25">
      <c r="A267" s="1" t="s">
        <v>5</v>
      </c>
      <c r="B267" s="5" t="s">
        <v>6</v>
      </c>
      <c r="C267" s="27">
        <v>10226344</v>
      </c>
      <c r="D267" s="27">
        <v>1465249</v>
      </c>
      <c r="E267" s="27">
        <v>312926</v>
      </c>
      <c r="F267" s="27">
        <v>44837</v>
      </c>
      <c r="G267" s="27">
        <v>268089</v>
      </c>
      <c r="H267" s="27">
        <v>5469049</v>
      </c>
      <c r="I267" s="27">
        <v>783615</v>
      </c>
      <c r="J267" s="27">
        <v>4685434</v>
      </c>
      <c r="K267" s="27">
        <v>4444369</v>
      </c>
      <c r="L267" s="27">
        <v>636797</v>
      </c>
      <c r="M267" s="27">
        <v>3807572</v>
      </c>
    </row>
    <row r="268" spans="1:15" ht="26.25" customHeight="1" x14ac:dyDescent="0.25">
      <c r="A268" s="1" t="s">
        <v>7</v>
      </c>
      <c r="B268" s="5" t="s">
        <v>8</v>
      </c>
      <c r="C268" s="27">
        <v>9688082</v>
      </c>
      <c r="D268" s="27">
        <v>1702326</v>
      </c>
      <c r="E268" s="27">
        <v>99787</v>
      </c>
      <c r="F268" s="27">
        <v>17534</v>
      </c>
      <c r="G268" s="27">
        <v>82253</v>
      </c>
      <c r="H268" s="27">
        <v>9204647</v>
      </c>
      <c r="I268" s="27">
        <v>1617380</v>
      </c>
      <c r="J268" s="27">
        <v>7587267</v>
      </c>
      <c r="K268" s="27">
        <v>383648</v>
      </c>
      <c r="L268" s="27">
        <v>67412</v>
      </c>
      <c r="M268" s="27">
        <v>316236</v>
      </c>
    </row>
    <row r="269" spans="1:15" ht="26.25" customHeight="1" x14ac:dyDescent="0.25">
      <c r="A269" s="1" t="s">
        <v>9</v>
      </c>
      <c r="B269" s="5" t="s">
        <v>10</v>
      </c>
      <c r="C269" s="27">
        <v>6612831</v>
      </c>
      <c r="D269" s="27">
        <v>873448</v>
      </c>
      <c r="E269" s="27">
        <v>13887</v>
      </c>
      <c r="F269" s="27">
        <v>1834</v>
      </c>
      <c r="G269" s="27">
        <v>12053</v>
      </c>
      <c r="H269" s="27">
        <v>6583735</v>
      </c>
      <c r="I269" s="27">
        <v>869605</v>
      </c>
      <c r="J269" s="27">
        <v>5714130</v>
      </c>
      <c r="K269" s="27">
        <v>15209</v>
      </c>
      <c r="L269" s="27">
        <v>2009</v>
      </c>
      <c r="M269" s="27">
        <v>13200</v>
      </c>
      <c r="O269" s="49"/>
    </row>
    <row r="270" spans="1:15" ht="26.25" customHeight="1" x14ac:dyDescent="0.25">
      <c r="A270" s="1" t="s">
        <v>11</v>
      </c>
      <c r="B270" s="5" t="s">
        <v>12</v>
      </c>
      <c r="C270" s="27">
        <v>11895714</v>
      </c>
      <c r="D270" s="27">
        <v>1672047</v>
      </c>
      <c r="E270" s="27">
        <v>1544064</v>
      </c>
      <c r="F270" s="27">
        <v>217032</v>
      </c>
      <c r="G270" s="27">
        <v>1327032</v>
      </c>
      <c r="H270" s="27">
        <v>10236261</v>
      </c>
      <c r="I270" s="27">
        <v>1438796</v>
      </c>
      <c r="J270" s="27">
        <v>8797465</v>
      </c>
      <c r="K270" s="27">
        <v>115389</v>
      </c>
      <c r="L270" s="27">
        <v>16219</v>
      </c>
      <c r="M270" s="27">
        <v>99170</v>
      </c>
    </row>
    <row r="271" spans="1:15" ht="26.25" customHeight="1" x14ac:dyDescent="0.25">
      <c r="A271" s="1" t="s">
        <v>13</v>
      </c>
      <c r="B271" s="5" t="s">
        <v>14</v>
      </c>
      <c r="C271" s="27">
        <v>12502064</v>
      </c>
      <c r="D271" s="27">
        <v>3468046</v>
      </c>
      <c r="E271" s="27">
        <v>378813</v>
      </c>
      <c r="F271" s="27">
        <v>105082</v>
      </c>
      <c r="G271" s="27">
        <v>273731</v>
      </c>
      <c r="H271" s="27">
        <v>12028236</v>
      </c>
      <c r="I271" s="27">
        <v>3336607</v>
      </c>
      <c r="J271" s="27">
        <v>8691629</v>
      </c>
      <c r="K271" s="27">
        <v>95015</v>
      </c>
      <c r="L271" s="27">
        <v>26357</v>
      </c>
      <c r="M271" s="27">
        <v>68658</v>
      </c>
    </row>
    <row r="272" spans="1:15" s="42" customFormat="1" ht="21.75" customHeight="1" x14ac:dyDescent="0.25">
      <c r="A272" s="40"/>
      <c r="B272" s="40" t="s">
        <v>22</v>
      </c>
      <c r="C272" s="41">
        <v>152357189</v>
      </c>
      <c r="D272" s="41">
        <v>22105138</v>
      </c>
      <c r="E272" s="41">
        <v>13302007</v>
      </c>
      <c r="F272" s="41">
        <v>1808121</v>
      </c>
      <c r="G272" s="41">
        <v>11493886</v>
      </c>
      <c r="H272" s="41">
        <v>111448230</v>
      </c>
      <c r="I272" s="41">
        <v>16738351</v>
      </c>
      <c r="J272" s="41">
        <v>94709879</v>
      </c>
      <c r="K272" s="41">
        <v>27606952</v>
      </c>
      <c r="L272" s="41">
        <v>3558666</v>
      </c>
      <c r="M272" s="41">
        <v>24048286</v>
      </c>
    </row>
    <row r="273" ht="14.25" customHeight="1" x14ac:dyDescent="0.25"/>
  </sheetData>
  <mergeCells count="276">
    <mergeCell ref="A225:M225"/>
    <mergeCell ref="A226:M226"/>
    <mergeCell ref="A257:M257"/>
    <mergeCell ref="A258:M258"/>
    <mergeCell ref="A8:M8"/>
    <mergeCell ref="A38:M38"/>
    <mergeCell ref="A39:M39"/>
    <mergeCell ref="A69:M69"/>
    <mergeCell ref="A70:M70"/>
    <mergeCell ref="A100:M100"/>
    <mergeCell ref="A101:M101"/>
    <mergeCell ref="A132:M132"/>
    <mergeCell ref="A133:M133"/>
    <mergeCell ref="E103:M103"/>
    <mergeCell ref="C104:C106"/>
    <mergeCell ref="D104:D106"/>
    <mergeCell ref="E88:E89"/>
    <mergeCell ref="F88:G88"/>
    <mergeCell ref="H88:H89"/>
    <mergeCell ref="I88:J88"/>
    <mergeCell ref="B86:B89"/>
    <mergeCell ref="C86:D86"/>
    <mergeCell ref="C87:C89"/>
    <mergeCell ref="D87:D89"/>
    <mergeCell ref="K88:K89"/>
    <mergeCell ref="L88:M88"/>
    <mergeCell ref="E105:E106"/>
    <mergeCell ref="F105:G105"/>
    <mergeCell ref="H105:H106"/>
    <mergeCell ref="I105:J105"/>
    <mergeCell ref="K105:K106"/>
    <mergeCell ref="L105:M105"/>
    <mergeCell ref="E104:G104"/>
    <mergeCell ref="H104:J104"/>
    <mergeCell ref="K104:M104"/>
    <mergeCell ref="L12:M12"/>
    <mergeCell ref="K87:M87"/>
    <mergeCell ref="H42:J42"/>
    <mergeCell ref="K42:M42"/>
    <mergeCell ref="E43:E44"/>
    <mergeCell ref="F43:G43"/>
    <mergeCell ref="H43:H44"/>
    <mergeCell ref="I43:J43"/>
    <mergeCell ref="K43:K44"/>
    <mergeCell ref="L43:M43"/>
    <mergeCell ref="K56:M56"/>
    <mergeCell ref="E57:E58"/>
    <mergeCell ref="F57:G57"/>
    <mergeCell ref="H57:H58"/>
    <mergeCell ref="I57:J57"/>
    <mergeCell ref="K57:K58"/>
    <mergeCell ref="L57:M57"/>
    <mergeCell ref="K25:M25"/>
    <mergeCell ref="H87:J87"/>
    <mergeCell ref="E86:M86"/>
    <mergeCell ref="E87:G87"/>
    <mergeCell ref="D11:D13"/>
    <mergeCell ref="A86:A89"/>
    <mergeCell ref="D56:D58"/>
    <mergeCell ref="L1:M1"/>
    <mergeCell ref="E26:E27"/>
    <mergeCell ref="F26:G26"/>
    <mergeCell ref="H26:H27"/>
    <mergeCell ref="I26:J26"/>
    <mergeCell ref="K26:K27"/>
    <mergeCell ref="L26:M26"/>
    <mergeCell ref="E11:G11"/>
    <mergeCell ref="H11:J11"/>
    <mergeCell ref="E10:M10"/>
    <mergeCell ref="K11:M11"/>
    <mergeCell ref="A7:M7"/>
    <mergeCell ref="E24:M24"/>
    <mergeCell ref="A24:A27"/>
    <mergeCell ref="B24:B27"/>
    <mergeCell ref="C24:D24"/>
    <mergeCell ref="E12:E13"/>
    <mergeCell ref="F12:G12"/>
    <mergeCell ref="H12:H13"/>
    <mergeCell ref="I12:J12"/>
    <mergeCell ref="K12:K13"/>
    <mergeCell ref="I213:J213"/>
    <mergeCell ref="K213:K214"/>
    <mergeCell ref="L213:M213"/>
    <mergeCell ref="A10:A13"/>
    <mergeCell ref="B10:B13"/>
    <mergeCell ref="C10:D10"/>
    <mergeCell ref="C11:C13"/>
    <mergeCell ref="H25:J25"/>
    <mergeCell ref="A260:A263"/>
    <mergeCell ref="B260:B263"/>
    <mergeCell ref="C260:D260"/>
    <mergeCell ref="E260:M260"/>
    <mergeCell ref="C261:C263"/>
    <mergeCell ref="D261:D263"/>
    <mergeCell ref="E261:G261"/>
    <mergeCell ref="H261:J261"/>
    <mergeCell ref="K261:M261"/>
    <mergeCell ref="E262:E263"/>
    <mergeCell ref="F262:G262"/>
    <mergeCell ref="H262:H263"/>
    <mergeCell ref="I262:J262"/>
    <mergeCell ref="K262:K263"/>
    <mergeCell ref="L262:M262"/>
    <mergeCell ref="E151:E152"/>
    <mergeCell ref="H137:H138"/>
    <mergeCell ref="I137:J137"/>
    <mergeCell ref="K137:K138"/>
    <mergeCell ref="L137:M137"/>
    <mergeCell ref="E150:G150"/>
    <mergeCell ref="H150:J150"/>
    <mergeCell ref="C166:D166"/>
    <mergeCell ref="E166:M166"/>
    <mergeCell ref="C167:C169"/>
    <mergeCell ref="D167:D169"/>
    <mergeCell ref="E167:G167"/>
    <mergeCell ref="H167:J167"/>
    <mergeCell ref="E168:E169"/>
    <mergeCell ref="F168:G168"/>
    <mergeCell ref="H168:H169"/>
    <mergeCell ref="I168:J168"/>
    <mergeCell ref="K168:K169"/>
    <mergeCell ref="L168:M168"/>
    <mergeCell ref="A163:M163"/>
    <mergeCell ref="A164:M164"/>
    <mergeCell ref="K150:M150"/>
    <mergeCell ref="F137:G137"/>
    <mergeCell ref="A117:A120"/>
    <mergeCell ref="B117:B120"/>
    <mergeCell ref="C117:D117"/>
    <mergeCell ref="E117:M117"/>
    <mergeCell ref="C118:C120"/>
    <mergeCell ref="D118:D120"/>
    <mergeCell ref="E118:G118"/>
    <mergeCell ref="H118:J118"/>
    <mergeCell ref="K118:M118"/>
    <mergeCell ref="E119:E120"/>
    <mergeCell ref="F119:G119"/>
    <mergeCell ref="H119:H120"/>
    <mergeCell ref="I119:J119"/>
    <mergeCell ref="K119:K120"/>
    <mergeCell ref="L119:M119"/>
    <mergeCell ref="A41:A44"/>
    <mergeCell ref="B41:B44"/>
    <mergeCell ref="C41:D41"/>
    <mergeCell ref="E56:G56"/>
    <mergeCell ref="H56:J56"/>
    <mergeCell ref="E41:M41"/>
    <mergeCell ref="C42:C44"/>
    <mergeCell ref="C25:C27"/>
    <mergeCell ref="D42:D44"/>
    <mergeCell ref="E42:G42"/>
    <mergeCell ref="D25:D27"/>
    <mergeCell ref="E25:G25"/>
    <mergeCell ref="E55:M55"/>
    <mergeCell ref="C56:C58"/>
    <mergeCell ref="A55:A58"/>
    <mergeCell ref="B55:B58"/>
    <mergeCell ref="C55:D55"/>
    <mergeCell ref="A72:A75"/>
    <mergeCell ref="B72:B75"/>
    <mergeCell ref="C72:D72"/>
    <mergeCell ref="E72:M72"/>
    <mergeCell ref="C73:C75"/>
    <mergeCell ref="D73:D75"/>
    <mergeCell ref="E73:G73"/>
    <mergeCell ref="H73:J73"/>
    <mergeCell ref="K73:M73"/>
    <mergeCell ref="E74:E75"/>
    <mergeCell ref="F74:G74"/>
    <mergeCell ref="H74:H75"/>
    <mergeCell ref="I74:J74"/>
    <mergeCell ref="K74:K75"/>
    <mergeCell ref="L74:M74"/>
    <mergeCell ref="A103:A106"/>
    <mergeCell ref="B103:B106"/>
    <mergeCell ref="C103:D103"/>
    <mergeCell ref="E137:E138"/>
    <mergeCell ref="F151:G151"/>
    <mergeCell ref="H151:H152"/>
    <mergeCell ref="I151:J151"/>
    <mergeCell ref="K151:K152"/>
    <mergeCell ref="L151:M151"/>
    <mergeCell ref="A135:A138"/>
    <mergeCell ref="B135:B138"/>
    <mergeCell ref="C135:D135"/>
    <mergeCell ref="E135:M135"/>
    <mergeCell ref="C136:C138"/>
    <mergeCell ref="D136:D138"/>
    <mergeCell ref="E136:G136"/>
    <mergeCell ref="H136:J136"/>
    <mergeCell ref="K136:M136"/>
    <mergeCell ref="A149:A152"/>
    <mergeCell ref="B149:B152"/>
    <mergeCell ref="C149:D149"/>
    <mergeCell ref="E149:M149"/>
    <mergeCell ref="C150:C152"/>
    <mergeCell ref="D150:D152"/>
    <mergeCell ref="C229:C231"/>
    <mergeCell ref="D229:D231"/>
    <mergeCell ref="E229:G229"/>
    <mergeCell ref="H229:J229"/>
    <mergeCell ref="L230:M230"/>
    <mergeCell ref="I230:J230"/>
    <mergeCell ref="C228:D228"/>
    <mergeCell ref="E228:M228"/>
    <mergeCell ref="E230:E231"/>
    <mergeCell ref="F230:G230"/>
    <mergeCell ref="H230:H231"/>
    <mergeCell ref="K230:K231"/>
    <mergeCell ref="A211:A214"/>
    <mergeCell ref="B211:B214"/>
    <mergeCell ref="C211:D211"/>
    <mergeCell ref="I182:J182"/>
    <mergeCell ref="K182:K183"/>
    <mergeCell ref="L182:M182"/>
    <mergeCell ref="A166:A169"/>
    <mergeCell ref="C198:C200"/>
    <mergeCell ref="D198:D200"/>
    <mergeCell ref="E199:E200"/>
    <mergeCell ref="F199:G199"/>
    <mergeCell ref="H199:H200"/>
    <mergeCell ref="I199:J199"/>
    <mergeCell ref="B166:B169"/>
    <mergeCell ref="K167:M167"/>
    <mergeCell ref="E211:M211"/>
    <mergeCell ref="C212:C214"/>
    <mergeCell ref="D212:D214"/>
    <mergeCell ref="E212:G212"/>
    <mergeCell ref="H212:J212"/>
    <mergeCell ref="K212:M212"/>
    <mergeCell ref="E213:E214"/>
    <mergeCell ref="F213:G213"/>
    <mergeCell ref="H213:H214"/>
    <mergeCell ref="K199:K200"/>
    <mergeCell ref="L199:M199"/>
    <mergeCell ref="A180:A183"/>
    <mergeCell ref="B180:B183"/>
    <mergeCell ref="C180:D180"/>
    <mergeCell ref="F182:G182"/>
    <mergeCell ref="H182:H183"/>
    <mergeCell ref="E198:G198"/>
    <mergeCell ref="H198:J198"/>
    <mergeCell ref="K198:M198"/>
    <mergeCell ref="E180:M180"/>
    <mergeCell ref="C181:C183"/>
    <mergeCell ref="D181:D183"/>
    <mergeCell ref="E181:G181"/>
    <mergeCell ref="H181:J181"/>
    <mergeCell ref="K181:M181"/>
    <mergeCell ref="E182:E183"/>
    <mergeCell ref="A194:M194"/>
    <mergeCell ref="A195:M195"/>
    <mergeCell ref="G2:M2"/>
    <mergeCell ref="K3:M3"/>
    <mergeCell ref="H245:H246"/>
    <mergeCell ref="K229:M229"/>
    <mergeCell ref="A243:A246"/>
    <mergeCell ref="B243:B246"/>
    <mergeCell ref="C243:D243"/>
    <mergeCell ref="E243:M243"/>
    <mergeCell ref="C244:C246"/>
    <mergeCell ref="D244:D246"/>
    <mergeCell ref="E244:G244"/>
    <mergeCell ref="H244:J244"/>
    <mergeCell ref="K244:M244"/>
    <mergeCell ref="E245:E246"/>
    <mergeCell ref="F245:G245"/>
    <mergeCell ref="I245:J245"/>
    <mergeCell ref="K245:K246"/>
    <mergeCell ref="L245:M245"/>
    <mergeCell ref="A228:A231"/>
    <mergeCell ref="B228:B231"/>
    <mergeCell ref="A197:A200"/>
    <mergeCell ref="B197:B200"/>
    <mergeCell ref="C197:D197"/>
    <mergeCell ref="E197:M197"/>
  </mergeCells>
  <pageMargins left="0.72" right="0.18" top="0.37" bottom="0.16" header="0.46" footer="0.31496062992125984"/>
  <pageSetup paperSize="9" scale="10" orientation="landscape" horizontalDpi="20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zoomScaleNormal="100" workbookViewId="0">
      <selection activeCell="E44" sqref="E44"/>
    </sheetView>
  </sheetViews>
  <sheetFormatPr defaultRowHeight="15" x14ac:dyDescent="0.25"/>
  <cols>
    <col min="1" max="1" width="29.85546875" style="201" customWidth="1"/>
    <col min="2" max="10" width="11.42578125" style="201" customWidth="1"/>
    <col min="11" max="13" width="9.140625" style="201"/>
    <col min="14" max="14" width="15.5703125" style="201" customWidth="1"/>
    <col min="15" max="16384" width="9.140625" style="201"/>
  </cols>
  <sheetData>
    <row r="1" spans="1:16" ht="15.75" x14ac:dyDescent="0.25">
      <c r="J1" s="168" t="s">
        <v>170</v>
      </c>
      <c r="K1" s="203"/>
      <c r="L1" s="204"/>
      <c r="M1" s="204"/>
      <c r="N1" s="205"/>
    </row>
    <row r="2" spans="1:16" ht="15.75" customHeight="1" x14ac:dyDescent="0.25">
      <c r="J2" s="168" t="s">
        <v>69</v>
      </c>
      <c r="K2" s="206"/>
      <c r="L2" s="206"/>
      <c r="M2" s="206"/>
      <c r="N2" s="206"/>
      <c r="O2" s="206"/>
      <c r="P2" s="206"/>
    </row>
    <row r="3" spans="1:16" ht="15.75" x14ac:dyDescent="0.25">
      <c r="J3" s="168" t="s">
        <v>171</v>
      </c>
      <c r="K3" s="207"/>
      <c r="L3" s="204"/>
      <c r="M3" s="204"/>
      <c r="O3" s="208"/>
      <c r="P3" s="208"/>
    </row>
    <row r="4" spans="1:16" ht="15.75" x14ac:dyDescent="0.25">
      <c r="J4" s="209"/>
      <c r="K4" s="207"/>
      <c r="L4" s="204"/>
      <c r="M4" s="204"/>
      <c r="N4" s="202"/>
      <c r="O4" s="202"/>
      <c r="P4" s="202"/>
    </row>
    <row r="5" spans="1:16" ht="15.75" x14ac:dyDescent="0.25">
      <c r="J5" s="209"/>
      <c r="K5" s="207"/>
      <c r="L5" s="204"/>
      <c r="M5" s="204"/>
      <c r="N5" s="202"/>
      <c r="O5" s="202"/>
      <c r="P5" s="202"/>
    </row>
    <row r="6" spans="1:16" ht="15.75" x14ac:dyDescent="0.25">
      <c r="J6" s="209"/>
      <c r="K6" s="207"/>
      <c r="L6" s="204"/>
      <c r="M6" s="204"/>
      <c r="N6" s="202"/>
      <c r="O6" s="202"/>
      <c r="P6" s="202"/>
    </row>
    <row r="7" spans="1:16" ht="15.75" x14ac:dyDescent="0.25">
      <c r="J7" s="209"/>
      <c r="K7" s="207"/>
      <c r="L7" s="204"/>
      <c r="M7" s="204"/>
      <c r="N7" s="202"/>
      <c r="O7" s="202"/>
      <c r="P7" s="202"/>
    </row>
    <row r="8" spans="1:16" ht="15.75" x14ac:dyDescent="0.25">
      <c r="J8" s="209"/>
      <c r="K8" s="207"/>
      <c r="L8" s="204"/>
      <c r="M8" s="204"/>
      <c r="N8" s="202"/>
      <c r="O8" s="202"/>
      <c r="P8" s="202"/>
    </row>
    <row r="9" spans="1:16" ht="15.75" x14ac:dyDescent="0.25">
      <c r="J9" s="209"/>
      <c r="K9" s="207"/>
      <c r="L9" s="204"/>
      <c r="M9" s="204"/>
      <c r="N9" s="202"/>
      <c r="O9" s="202"/>
      <c r="P9" s="202"/>
    </row>
    <row r="10" spans="1:16" ht="17.25" customHeight="1" x14ac:dyDescent="0.25">
      <c r="A10" s="210" t="s">
        <v>181</v>
      </c>
      <c r="B10" s="210"/>
      <c r="C10" s="210"/>
      <c r="D10" s="210"/>
      <c r="E10" s="210"/>
      <c r="F10" s="210"/>
      <c r="G10" s="210"/>
      <c r="H10" s="210"/>
      <c r="I10" s="210"/>
      <c r="J10" s="210"/>
    </row>
    <row r="11" spans="1:16" ht="16.5" customHeight="1" x14ac:dyDescent="0.25">
      <c r="A11" s="210" t="s">
        <v>182</v>
      </c>
      <c r="B11" s="210"/>
      <c r="C11" s="210"/>
      <c r="D11" s="210"/>
      <c r="E11" s="210"/>
      <c r="F11" s="210"/>
      <c r="G11" s="210"/>
      <c r="H11" s="210"/>
      <c r="I11" s="210"/>
      <c r="J11" s="210"/>
    </row>
    <row r="12" spans="1:16" ht="16.5" customHeight="1" x14ac:dyDescent="0.25">
      <c r="A12" s="211"/>
      <c r="B12" s="211"/>
      <c r="C12" s="211"/>
      <c r="D12" s="211"/>
      <c r="E12" s="211"/>
      <c r="F12" s="211"/>
      <c r="G12" s="211"/>
      <c r="H12" s="211"/>
      <c r="I12" s="211"/>
      <c r="J12" s="211"/>
    </row>
    <row r="13" spans="1:16" ht="16.5" customHeight="1" x14ac:dyDescent="0.25">
      <c r="A13" s="212"/>
      <c r="B13" s="212"/>
      <c r="C13" s="212"/>
      <c r="D13" s="212"/>
      <c r="E13" s="212"/>
      <c r="F13" s="212"/>
      <c r="G13" s="212"/>
      <c r="H13" s="212"/>
      <c r="I13" s="212"/>
      <c r="J13" s="212"/>
    </row>
    <row r="14" spans="1:16" ht="18" customHeight="1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4" t="s">
        <v>183</v>
      </c>
    </row>
    <row r="15" spans="1:16" x14ac:dyDescent="0.25">
      <c r="A15" s="215" t="s">
        <v>184</v>
      </c>
      <c r="B15" s="216" t="s">
        <v>185</v>
      </c>
      <c r="C15" s="216" t="s">
        <v>186</v>
      </c>
      <c r="D15" s="216"/>
      <c r="E15" s="216"/>
      <c r="F15" s="216"/>
      <c r="G15" s="216"/>
      <c r="H15" s="216"/>
      <c r="I15" s="216"/>
      <c r="J15" s="216"/>
    </row>
    <row r="16" spans="1:16" x14ac:dyDescent="0.25">
      <c r="A16" s="215"/>
      <c r="B16" s="216"/>
      <c r="C16" s="215" t="s">
        <v>187</v>
      </c>
      <c r="D16" s="215"/>
      <c r="E16" s="215"/>
      <c r="F16" s="215"/>
      <c r="G16" s="215" t="s">
        <v>188</v>
      </c>
      <c r="H16" s="215"/>
      <c r="I16" s="215" t="s">
        <v>189</v>
      </c>
      <c r="J16" s="215"/>
    </row>
    <row r="17" spans="1:10" ht="30" x14ac:dyDescent="0.25">
      <c r="A17" s="215"/>
      <c r="B17" s="216"/>
      <c r="C17" s="215" t="s">
        <v>190</v>
      </c>
      <c r="D17" s="215"/>
      <c r="E17" s="217" t="s">
        <v>191</v>
      </c>
      <c r="F17" s="217"/>
      <c r="G17" s="218" t="s">
        <v>192</v>
      </c>
      <c r="H17" s="218" t="s">
        <v>193</v>
      </c>
      <c r="I17" s="219" t="s">
        <v>194</v>
      </c>
      <c r="J17" s="219" t="s">
        <v>195</v>
      </c>
    </row>
    <row r="18" spans="1:10" x14ac:dyDescent="0.25">
      <c r="A18" s="215"/>
      <c r="B18" s="216"/>
      <c r="C18" s="218" t="s">
        <v>196</v>
      </c>
      <c r="D18" s="218" t="s">
        <v>197</v>
      </c>
      <c r="E18" s="218" t="s">
        <v>196</v>
      </c>
      <c r="F18" s="218" t="s">
        <v>197</v>
      </c>
      <c r="G18" s="218" t="s">
        <v>196</v>
      </c>
      <c r="H18" s="218" t="s">
        <v>197</v>
      </c>
      <c r="I18" s="218" t="s">
        <v>196</v>
      </c>
      <c r="J18" s="218" t="s">
        <v>197</v>
      </c>
    </row>
    <row r="19" spans="1:10" ht="32.25" customHeight="1" x14ac:dyDescent="0.25">
      <c r="A19" s="220" t="s">
        <v>198</v>
      </c>
      <c r="B19" s="221">
        <v>1.1214582329987079</v>
      </c>
      <c r="C19" s="221">
        <v>2.133703309945894</v>
      </c>
      <c r="D19" s="221">
        <v>1.9780037675084574</v>
      </c>
      <c r="E19" s="221">
        <v>0.50457076789573474</v>
      </c>
      <c r="F19" s="221">
        <v>0.50991811564545375</v>
      </c>
      <c r="G19" s="221">
        <v>0.62707604176381815</v>
      </c>
      <c r="H19" s="221">
        <v>0.72079702191065365</v>
      </c>
      <c r="I19" s="221">
        <v>2.2062435924727497</v>
      </c>
      <c r="J19" s="221">
        <v>2.5554895523646404</v>
      </c>
    </row>
    <row r="20" spans="1:10" ht="18.75" hidden="1" customHeight="1" x14ac:dyDescent="0.25">
      <c r="A20" s="220" t="s">
        <v>199</v>
      </c>
      <c r="B20" s="221">
        <v>0.13982966744305031</v>
      </c>
      <c r="C20" s="221">
        <v>0.2978796920966153</v>
      </c>
      <c r="D20" s="221">
        <v>0.26279911130180239</v>
      </c>
      <c r="E20" s="221">
        <v>5.7339509871551078E-2</v>
      </c>
      <c r="F20" s="221">
        <v>6.5496233900147097E-2</v>
      </c>
      <c r="G20" s="221">
        <v>4.7976932164709093E-2</v>
      </c>
      <c r="H20" s="221">
        <v>2.5559176241778378E-2</v>
      </c>
      <c r="I20" s="221">
        <v>0.39934983681544456</v>
      </c>
      <c r="J20" s="221">
        <v>0.44216731137632698</v>
      </c>
    </row>
    <row r="21" spans="1:10" ht="18.75" hidden="1" customHeight="1" x14ac:dyDescent="0.25">
      <c r="A21" s="220" t="s">
        <v>200</v>
      </c>
      <c r="B21" s="221">
        <v>9.4348737548078945E-2</v>
      </c>
      <c r="C21" s="221">
        <v>0.18416628266554225</v>
      </c>
      <c r="D21" s="221">
        <v>0.18951858988110745</v>
      </c>
      <c r="E21" s="221">
        <v>3.4977101021646154E-2</v>
      </c>
      <c r="F21" s="221">
        <v>3.810689972372195E-2</v>
      </c>
      <c r="G21" s="221">
        <v>5.2382976955345648E-2</v>
      </c>
      <c r="H21" s="221">
        <v>5.2440378840890124E-2</v>
      </c>
      <c r="I21" s="221">
        <v>0.17300353941463303</v>
      </c>
      <c r="J21" s="221">
        <v>0.2370229312651472</v>
      </c>
    </row>
    <row r="22" spans="1:10" ht="18.75" hidden="1" customHeight="1" x14ac:dyDescent="0.25">
      <c r="A22" s="220" t="s">
        <v>201</v>
      </c>
      <c r="B22" s="221">
        <v>0.88727982800757899</v>
      </c>
      <c r="C22" s="221">
        <v>1.651657335183736</v>
      </c>
      <c r="D22" s="221">
        <v>1.5256860663255476</v>
      </c>
      <c r="E22" s="221">
        <v>0.41225415700253765</v>
      </c>
      <c r="F22" s="221">
        <v>0.40631498202158467</v>
      </c>
      <c r="G22" s="221">
        <v>0.52671613264376338</v>
      </c>
      <c r="H22" s="221">
        <v>0.64279746682798522</v>
      </c>
      <c r="I22" s="221">
        <v>1.6338902162426721</v>
      </c>
      <c r="J22" s="221">
        <v>1.8762993097231662</v>
      </c>
    </row>
    <row r="23" spans="1:10" ht="21" customHeight="1" x14ac:dyDescent="0.25">
      <c r="A23" s="222" t="s">
        <v>202</v>
      </c>
      <c r="B23" s="221">
        <v>0.56463629172447483</v>
      </c>
      <c r="C23" s="221">
        <v>0.91953707484158909</v>
      </c>
      <c r="D23" s="221">
        <v>0.7179790839385084</v>
      </c>
      <c r="E23" s="221">
        <v>0.2780894307534123</v>
      </c>
      <c r="F23" s="221">
        <v>0.25288294946887308</v>
      </c>
      <c r="G23" s="221">
        <v>0.23239406463410145</v>
      </c>
      <c r="H23" s="221">
        <v>0.438668763112399</v>
      </c>
      <c r="I23" s="221">
        <v>0.92227416830061315</v>
      </c>
      <c r="J23" s="221">
        <v>1.6733378702768855</v>
      </c>
    </row>
    <row r="24" spans="1:10" ht="21" hidden="1" customHeight="1" x14ac:dyDescent="0.25">
      <c r="A24" s="220" t="s">
        <v>201</v>
      </c>
      <c r="B24" s="221">
        <v>0.56463629172447483</v>
      </c>
      <c r="C24" s="221">
        <v>0.91953707484158909</v>
      </c>
      <c r="D24" s="221">
        <v>0.7179790839385084</v>
      </c>
      <c r="E24" s="221">
        <v>0.2780894307534123</v>
      </c>
      <c r="F24" s="221">
        <v>0.25288294946887308</v>
      </c>
      <c r="G24" s="221">
        <v>0.23239406463410145</v>
      </c>
      <c r="H24" s="221">
        <v>0.438668763112399</v>
      </c>
      <c r="I24" s="221">
        <v>0.92227416830061315</v>
      </c>
      <c r="J24" s="221">
        <v>1.6733378702768855</v>
      </c>
    </row>
    <row r="25" spans="1:10" ht="21" customHeight="1" x14ac:dyDescent="0.25">
      <c r="A25" s="222" t="s">
        <v>203</v>
      </c>
      <c r="B25" s="221">
        <v>0.72518938728995086</v>
      </c>
      <c r="C25" s="221">
        <v>0.97746673103466553</v>
      </c>
      <c r="D25" s="221">
        <v>0.70285494548730321</v>
      </c>
      <c r="E25" s="221">
        <v>0.30348832865575698</v>
      </c>
      <c r="F25" s="221">
        <v>0.33911846045329269</v>
      </c>
      <c r="G25" s="221">
        <v>0.3370559978199496</v>
      </c>
      <c r="H25" s="221">
        <v>0.54044859608337048</v>
      </c>
      <c r="I25" s="221">
        <v>1.0567764196504261</v>
      </c>
      <c r="J25" s="221">
        <v>2.2589744785884296</v>
      </c>
    </row>
    <row r="26" spans="1:10" ht="21" hidden="1" customHeight="1" x14ac:dyDescent="0.25">
      <c r="A26" s="220" t="s">
        <v>201</v>
      </c>
      <c r="B26" s="221">
        <v>0.72518938728995086</v>
      </c>
      <c r="C26" s="221">
        <v>0.97746673103466553</v>
      </c>
      <c r="D26" s="221">
        <v>0.70285494548730321</v>
      </c>
      <c r="E26" s="221">
        <v>0.30348832865575698</v>
      </c>
      <c r="F26" s="221">
        <v>0.33911846045329269</v>
      </c>
      <c r="G26" s="221">
        <v>0.3370559978199496</v>
      </c>
      <c r="H26" s="221">
        <v>0.54044859608337048</v>
      </c>
      <c r="I26" s="221">
        <v>1.0567764196504261</v>
      </c>
      <c r="J26" s="221">
        <v>2.2589744785884296</v>
      </c>
    </row>
    <row r="27" spans="1:10" ht="20.25" customHeight="1" x14ac:dyDescent="0.25">
      <c r="A27" s="222" t="s">
        <v>204</v>
      </c>
      <c r="B27" s="221">
        <v>0.81299504649125465</v>
      </c>
      <c r="C27" s="221">
        <v>1.7312138808600601</v>
      </c>
      <c r="D27" s="221">
        <v>1.5606198123081563</v>
      </c>
      <c r="E27" s="221">
        <v>0.4714298722670523</v>
      </c>
      <c r="F27" s="221">
        <v>0.48826778047366187</v>
      </c>
      <c r="G27" s="221">
        <v>0.36656640686271585</v>
      </c>
      <c r="H27" s="221">
        <v>0.63647148102270923</v>
      </c>
      <c r="I27" s="221">
        <v>1.4805097180740632</v>
      </c>
      <c r="J27" s="221">
        <v>1.8495342540123663</v>
      </c>
    </row>
    <row r="28" spans="1:10" ht="20.25" hidden="1" customHeight="1" x14ac:dyDescent="0.25">
      <c r="A28" s="220" t="s">
        <v>201</v>
      </c>
      <c r="B28" s="221">
        <v>0.81299504649125465</v>
      </c>
      <c r="C28" s="221">
        <v>1.7312138808600601</v>
      </c>
      <c r="D28" s="221">
        <v>1.5606198123081563</v>
      </c>
      <c r="E28" s="221">
        <v>0.4714298722670523</v>
      </c>
      <c r="F28" s="221">
        <v>0.48826778047366187</v>
      </c>
      <c r="G28" s="221">
        <v>0.36656640686271585</v>
      </c>
      <c r="H28" s="221">
        <v>0.63647148102270923</v>
      </c>
      <c r="I28" s="221">
        <v>1.4805097180740632</v>
      </c>
      <c r="J28" s="221">
        <v>1.8495342540123663</v>
      </c>
    </row>
    <row r="29" spans="1:10" ht="21" customHeight="1" x14ac:dyDescent="0.25">
      <c r="A29" s="222" t="s">
        <v>205</v>
      </c>
      <c r="B29" s="221">
        <v>0.94699630474651852</v>
      </c>
      <c r="C29" s="221">
        <v>1.6196242512234484</v>
      </c>
      <c r="D29" s="221">
        <v>1.665819238509856</v>
      </c>
      <c r="E29" s="221">
        <v>0.50201786161970097</v>
      </c>
      <c r="F29" s="221">
        <v>0.60578661383517851</v>
      </c>
      <c r="G29" s="221">
        <v>0.52667706044676987</v>
      </c>
      <c r="H29" s="221">
        <v>0.75688620204646362</v>
      </c>
      <c r="I29" s="221">
        <v>1.5348439910892371</v>
      </c>
      <c r="J29" s="221">
        <v>1.9785864417576526</v>
      </c>
    </row>
    <row r="30" spans="1:10" ht="21" hidden="1" customHeight="1" x14ac:dyDescent="0.25">
      <c r="A30" s="220" t="s">
        <v>201</v>
      </c>
      <c r="B30" s="221">
        <v>0.94699630474651852</v>
      </c>
      <c r="C30" s="221">
        <v>1.6196242512234484</v>
      </c>
      <c r="D30" s="221">
        <v>1.665819238509856</v>
      </c>
      <c r="E30" s="221">
        <v>0.50201786161970097</v>
      </c>
      <c r="F30" s="221">
        <v>0.60578661383517851</v>
      </c>
      <c r="G30" s="221">
        <v>0.52667706044676987</v>
      </c>
      <c r="H30" s="221">
        <v>0.75688620204646362</v>
      </c>
      <c r="I30" s="221">
        <v>1.5348439910892371</v>
      </c>
      <c r="J30" s="221">
        <v>1.9785864417576526</v>
      </c>
    </row>
    <row r="31" spans="1:10" ht="21" customHeight="1" x14ac:dyDescent="0.25">
      <c r="A31" s="222" t="s">
        <v>206</v>
      </c>
      <c r="B31" s="221">
        <v>0.83174324115432285</v>
      </c>
      <c r="C31" s="221">
        <v>1.1218817451110918</v>
      </c>
      <c r="D31" s="221">
        <v>0.99894255948705257</v>
      </c>
      <c r="E31" s="221">
        <v>0.36981518532674562</v>
      </c>
      <c r="F31" s="221">
        <v>0.32758573511759392</v>
      </c>
      <c r="G31" s="221">
        <v>0.39524783872510311</v>
      </c>
      <c r="H31" s="221">
        <v>0.46153861304125698</v>
      </c>
      <c r="I31" s="221">
        <v>1.7291377034107163</v>
      </c>
      <c r="J31" s="221">
        <v>2.0546148178596502</v>
      </c>
    </row>
    <row r="32" spans="1:10" ht="21" hidden="1" customHeight="1" x14ac:dyDescent="0.25">
      <c r="A32" s="220" t="s">
        <v>201</v>
      </c>
      <c r="B32" s="221">
        <v>0.83174324115432285</v>
      </c>
      <c r="C32" s="221">
        <v>1.1218817451110918</v>
      </c>
      <c r="D32" s="221">
        <v>0.99894255948705257</v>
      </c>
      <c r="E32" s="221">
        <v>0.36981518532674562</v>
      </c>
      <c r="F32" s="221">
        <v>0.32758573511759392</v>
      </c>
      <c r="G32" s="221">
        <v>0.39524783872510311</v>
      </c>
      <c r="H32" s="221">
        <v>0.46153861304125698</v>
      </c>
      <c r="I32" s="221">
        <v>1.7291377034107163</v>
      </c>
      <c r="J32" s="221">
        <v>2.0546148178596502</v>
      </c>
    </row>
    <row r="33" spans="1:10" ht="21" customHeight="1" x14ac:dyDescent="0.25">
      <c r="A33" s="222" t="s">
        <v>207</v>
      </c>
      <c r="B33" s="221">
        <v>1.5039865466467983</v>
      </c>
      <c r="C33" s="221">
        <v>2.6782352188165701</v>
      </c>
      <c r="D33" s="221">
        <v>2.1130214600962196</v>
      </c>
      <c r="E33" s="221">
        <v>0.81978192201491717</v>
      </c>
      <c r="F33" s="221">
        <v>0.83273602543307923</v>
      </c>
      <c r="G33" s="221">
        <v>0.68317112749000841</v>
      </c>
      <c r="H33" s="221">
        <v>0.83052238958026781</v>
      </c>
      <c r="I33" s="221">
        <v>3.4498378516107957</v>
      </c>
      <c r="J33" s="221">
        <v>3.6751385669739776</v>
      </c>
    </row>
    <row r="34" spans="1:10" ht="21" hidden="1" customHeight="1" x14ac:dyDescent="0.25">
      <c r="A34" s="220" t="s">
        <v>201</v>
      </c>
      <c r="B34" s="221">
        <v>1.5039865466467983</v>
      </c>
      <c r="C34" s="221">
        <v>2.6782352188165701</v>
      </c>
      <c r="D34" s="221">
        <v>2.1130214600962196</v>
      </c>
      <c r="E34" s="221">
        <v>0.81978192201491717</v>
      </c>
      <c r="F34" s="221">
        <v>0.83273602543307923</v>
      </c>
      <c r="G34" s="221">
        <v>0.68317112749000841</v>
      </c>
      <c r="H34" s="221">
        <v>0.83052238958026781</v>
      </c>
      <c r="I34" s="221">
        <v>3.4498378516107957</v>
      </c>
      <c r="J34" s="221">
        <v>3.6751385669739776</v>
      </c>
    </row>
    <row r="35" spans="1:10" ht="21" customHeight="1" x14ac:dyDescent="0.25">
      <c r="A35" s="223" t="s">
        <v>208</v>
      </c>
      <c r="B35" s="224">
        <v>1</v>
      </c>
      <c r="C35" s="224">
        <v>1.812254519448663</v>
      </c>
      <c r="D35" s="224">
        <v>1.6295003014820608</v>
      </c>
      <c r="E35" s="224">
        <v>0.47049687259265149</v>
      </c>
      <c r="F35" s="224">
        <v>0.47917722143686492</v>
      </c>
      <c r="G35" s="224">
        <v>0.5200313922420926</v>
      </c>
      <c r="H35" s="224">
        <v>0.66599127516343093</v>
      </c>
      <c r="I35" s="224">
        <v>1.9380703036384677</v>
      </c>
      <c r="J35" s="224">
        <v>2.3797292320597365</v>
      </c>
    </row>
    <row r="36" spans="1:10" x14ac:dyDescent="0.25">
      <c r="A36" s="225"/>
      <c r="B36" s="225"/>
      <c r="C36" s="225"/>
      <c r="D36" s="225"/>
      <c r="E36" s="225"/>
      <c r="F36" s="225"/>
      <c r="G36" s="225"/>
      <c r="H36" s="225"/>
      <c r="I36" s="225"/>
      <c r="J36" s="225"/>
    </row>
    <row r="39" spans="1:10" ht="15.75" x14ac:dyDescent="0.25">
      <c r="A39" s="226" t="s">
        <v>117</v>
      </c>
    </row>
    <row r="40" spans="1:10" ht="24.75" customHeight="1" x14ac:dyDescent="0.25">
      <c r="A40" s="227" t="s">
        <v>209</v>
      </c>
    </row>
  </sheetData>
  <mergeCells count="10">
    <mergeCell ref="A10:J10"/>
    <mergeCell ref="A11:J11"/>
    <mergeCell ref="A15:A18"/>
    <mergeCell ref="B15:B18"/>
    <mergeCell ref="C15:J15"/>
    <mergeCell ref="C16:F16"/>
    <mergeCell ref="G16:H16"/>
    <mergeCell ref="I16:J16"/>
    <mergeCell ref="C17:D17"/>
    <mergeCell ref="E17:F17"/>
  </mergeCells>
  <pageMargins left="0.27" right="0.27" top="0.74803149606299213" bottom="0.74803149606299213" header="0.31496062992125984" footer="0.31496062992125984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8"/>
  <sheetViews>
    <sheetView topLeftCell="A273" zoomScale="90" zoomScaleNormal="90" workbookViewId="0">
      <selection activeCell="K283" sqref="K283"/>
    </sheetView>
  </sheetViews>
  <sheetFormatPr defaultRowHeight="15" x14ac:dyDescent="0.25"/>
  <cols>
    <col min="1" max="1" width="3.42578125" customWidth="1"/>
    <col min="2" max="2" width="29.42578125" customWidth="1"/>
    <col min="3" max="3" width="18.140625" customWidth="1"/>
    <col min="4" max="4" width="18.5703125" customWidth="1"/>
    <col min="5" max="5" width="15" customWidth="1"/>
    <col min="6" max="6" width="15.42578125" customWidth="1"/>
    <col min="7" max="7" width="15.5703125" customWidth="1"/>
    <col min="8" max="8" width="16" customWidth="1"/>
    <col min="9" max="9" width="15.140625" customWidth="1"/>
    <col min="10" max="10" width="15.85546875" customWidth="1"/>
    <col min="11" max="11" width="14.85546875" customWidth="1"/>
    <col min="12" max="12" width="15.42578125" customWidth="1"/>
    <col min="13" max="13" width="13.85546875" customWidth="1"/>
    <col min="17" max="17" width="6.85546875" customWidth="1"/>
    <col min="18" max="18" width="31" customWidth="1"/>
    <col min="19" max="20" width="15.7109375" customWidth="1"/>
    <col min="21" max="21" width="18.28515625" customWidth="1"/>
    <col min="22" max="22" width="16.85546875" customWidth="1"/>
    <col min="23" max="23" width="14.7109375" customWidth="1"/>
    <col min="24" max="24" width="16.85546875" customWidth="1"/>
    <col min="25" max="25" width="15" customWidth="1"/>
    <col min="26" max="26" width="15.5703125" customWidth="1"/>
    <col min="27" max="27" width="14" customWidth="1"/>
    <col min="28" max="28" width="14.85546875" customWidth="1"/>
    <col min="29" max="29" width="16.140625" customWidth="1"/>
    <col min="30" max="30" width="16.5703125" customWidth="1"/>
  </cols>
  <sheetData>
    <row r="1" spans="1:16" s="11" customFormat="1" ht="14.25" customHeight="1" x14ac:dyDescent="0.25">
      <c r="E1" s="12"/>
      <c r="F1" s="13"/>
      <c r="H1" s="14"/>
      <c r="I1" s="12"/>
      <c r="J1" s="12"/>
      <c r="K1" s="25"/>
      <c r="L1" s="91" t="s">
        <v>65</v>
      </c>
      <c r="M1" s="91"/>
    </row>
    <row r="2" spans="1:16" s="11" customFormat="1" ht="17.25" customHeight="1" x14ac:dyDescent="0.25">
      <c r="E2" s="15"/>
      <c r="F2" s="16"/>
      <c r="G2" s="92" t="s">
        <v>68</v>
      </c>
      <c r="H2" s="92"/>
      <c r="I2" s="92"/>
      <c r="J2" s="92"/>
      <c r="K2" s="92"/>
      <c r="L2" s="92"/>
      <c r="M2" s="92"/>
      <c r="P2" s="16"/>
    </row>
    <row r="3" spans="1:16" s="11" customFormat="1" ht="16.5" customHeight="1" x14ac:dyDescent="0.25">
      <c r="E3" s="12"/>
      <c r="F3" s="12"/>
      <c r="H3" s="17"/>
      <c r="I3" s="12"/>
      <c r="J3" s="12"/>
      <c r="K3" s="25"/>
      <c r="L3" s="91" t="s">
        <v>67</v>
      </c>
      <c r="M3" s="91"/>
    </row>
    <row r="4" spans="1:16" s="11" customFormat="1" ht="16.5" customHeight="1" x14ac:dyDescent="0.25">
      <c r="E4" s="12"/>
      <c r="F4" s="12"/>
      <c r="H4" s="17"/>
      <c r="I4" s="12"/>
      <c r="J4" s="12"/>
      <c r="K4" s="25"/>
      <c r="L4" s="26"/>
      <c r="M4" s="26"/>
    </row>
    <row r="5" spans="1:16" s="11" customFormat="1" ht="16.5" customHeight="1" x14ac:dyDescent="0.25">
      <c r="E5" s="12"/>
      <c r="F5" s="12"/>
      <c r="H5" s="17"/>
      <c r="I5" s="12"/>
      <c r="J5" s="12"/>
      <c r="K5" s="25"/>
      <c r="L5" s="26"/>
      <c r="M5" s="26"/>
    </row>
    <row r="6" spans="1:16" ht="21" hidden="1" customHeight="1" x14ac:dyDescent="0.25">
      <c r="A6" s="93" t="s">
        <v>24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</row>
    <row r="7" spans="1:16" ht="15.75" hidden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6" ht="65.25" hidden="1" customHeight="1" x14ac:dyDescent="0.25">
      <c r="A8" s="94" t="s">
        <v>0</v>
      </c>
      <c r="B8" s="97" t="s">
        <v>16</v>
      </c>
      <c r="C8" s="89" t="s">
        <v>27</v>
      </c>
      <c r="D8" s="89"/>
      <c r="E8" s="100" t="s">
        <v>28</v>
      </c>
      <c r="F8" s="101"/>
      <c r="G8" s="101"/>
      <c r="H8" s="101"/>
      <c r="I8" s="101"/>
      <c r="J8" s="101"/>
      <c r="K8" s="101"/>
      <c r="L8" s="101"/>
      <c r="M8" s="102"/>
    </row>
    <row r="9" spans="1:16" ht="41.25" hidden="1" customHeight="1" x14ac:dyDescent="0.25">
      <c r="A9" s="95"/>
      <c r="B9" s="98"/>
      <c r="C9" s="86" t="s">
        <v>21</v>
      </c>
      <c r="D9" s="86" t="s">
        <v>20</v>
      </c>
      <c r="E9" s="100" t="s">
        <v>17</v>
      </c>
      <c r="F9" s="101"/>
      <c r="G9" s="102"/>
      <c r="H9" s="100" t="s">
        <v>18</v>
      </c>
      <c r="I9" s="101"/>
      <c r="J9" s="102"/>
      <c r="K9" s="100" t="s">
        <v>19</v>
      </c>
      <c r="L9" s="101"/>
      <c r="M9" s="102"/>
    </row>
    <row r="10" spans="1:16" ht="14.25" hidden="1" customHeight="1" x14ac:dyDescent="0.25">
      <c r="A10" s="95"/>
      <c r="B10" s="98"/>
      <c r="C10" s="87"/>
      <c r="D10" s="87"/>
      <c r="E10" s="103" t="s">
        <v>21</v>
      </c>
      <c r="F10" s="103" t="s">
        <v>26</v>
      </c>
      <c r="G10" s="103"/>
      <c r="H10" s="103" t="s">
        <v>21</v>
      </c>
      <c r="I10" s="103" t="s">
        <v>26</v>
      </c>
      <c r="J10" s="103"/>
      <c r="K10" s="103" t="s">
        <v>21</v>
      </c>
      <c r="L10" s="103" t="s">
        <v>26</v>
      </c>
      <c r="M10" s="103"/>
    </row>
    <row r="11" spans="1:16" ht="51.75" hidden="1" customHeight="1" x14ac:dyDescent="0.25">
      <c r="A11" s="96"/>
      <c r="B11" s="99"/>
      <c r="C11" s="88"/>
      <c r="D11" s="88"/>
      <c r="E11" s="103"/>
      <c r="F11" s="24" t="s">
        <v>25</v>
      </c>
      <c r="G11" s="24" t="s">
        <v>23</v>
      </c>
      <c r="H11" s="103"/>
      <c r="I11" s="24" t="s">
        <v>25</v>
      </c>
      <c r="J11" s="24" t="s">
        <v>23</v>
      </c>
      <c r="K11" s="103"/>
      <c r="L11" s="24" t="s">
        <v>25</v>
      </c>
      <c r="M11" s="24" t="s">
        <v>23</v>
      </c>
    </row>
    <row r="12" spans="1:16" s="2" customFormat="1" ht="12" hidden="1" customHeight="1" x14ac:dyDescent="0.2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6" ht="33" hidden="1" customHeight="1" x14ac:dyDescent="0.25">
      <c r="A13" s="1" t="s">
        <v>1</v>
      </c>
      <c r="B13" s="5" t="s">
        <v>2</v>
      </c>
      <c r="C13" s="9">
        <f>E13+H13+K13</f>
        <v>5513463</v>
      </c>
      <c r="D13" s="9">
        <f t="shared" ref="C13:D20" si="0">F13+I13+L13</f>
        <v>678005</v>
      </c>
      <c r="E13" s="9">
        <f>'[1]СМП на 2013 год БЕЗ ДОП ВЫПЛАТ'!D10</f>
        <v>721712</v>
      </c>
      <c r="F13" s="9">
        <f>'[2]Расходы на содерж СМП 2013'!E12</f>
        <v>88751</v>
      </c>
      <c r="G13" s="9">
        <f>E13-F13</f>
        <v>632961</v>
      </c>
      <c r="H13" s="9">
        <f>'[1]СМП на 2013 год БЕЗ ДОП ВЫПЛАТ'!E10</f>
        <v>3961975</v>
      </c>
      <c r="I13" s="9">
        <f>'[2]Расходы на содерж СМП 2013'!F12</f>
        <v>487214</v>
      </c>
      <c r="J13" s="9">
        <f>H13-I13</f>
        <v>3474761</v>
      </c>
      <c r="K13" s="9">
        <f>'[1]СМП на 2013 год БЕЗ ДОП ВЫПЛАТ'!F10</f>
        <v>829776</v>
      </c>
      <c r="L13" s="9">
        <f>'[2]Расходы на содерж СМП 2013'!G12</f>
        <v>102040</v>
      </c>
      <c r="M13" s="9">
        <f>K13-L13</f>
        <v>727736</v>
      </c>
    </row>
    <row r="14" spans="1:16" ht="21" hidden="1" customHeight="1" x14ac:dyDescent="0.25">
      <c r="A14" s="1" t="s">
        <v>3</v>
      </c>
      <c r="B14" s="5" t="s">
        <v>4</v>
      </c>
      <c r="C14" s="9">
        <f t="shared" si="0"/>
        <v>1751857</v>
      </c>
      <c r="D14" s="9">
        <f t="shared" si="0"/>
        <v>455073</v>
      </c>
      <c r="E14" s="9">
        <f>'[1]СМП на 2013 год БЕЗ ДОП ВЫПЛАТ'!D11</f>
        <v>229318</v>
      </c>
      <c r="F14" s="9">
        <f>'[2]Расходы на содерж СМП 2013'!E13</f>
        <v>59569</v>
      </c>
      <c r="G14" s="9">
        <f>E14-F14</f>
        <v>169749</v>
      </c>
      <c r="H14" s="9">
        <f>'[1]СМП на 2013 год БЕЗ ДОП ВЫПЛАТ'!E11</f>
        <v>1258885</v>
      </c>
      <c r="I14" s="9">
        <f>'[2]Расходы на содерж СМП 2013'!F13</f>
        <v>327016</v>
      </c>
      <c r="J14" s="9">
        <f t="shared" ref="J14:J20" si="1">H14-I14</f>
        <v>931869</v>
      </c>
      <c r="K14" s="9">
        <f>'[1]СМП на 2013 год БЕЗ ДОП ВЫПЛАТ'!F11</f>
        <v>263654</v>
      </c>
      <c r="L14" s="9">
        <f>'[2]Расходы на содерж СМП 2013'!G13</f>
        <v>68488</v>
      </c>
      <c r="M14" s="9">
        <f t="shared" ref="M14:M20" si="2">K14-L14</f>
        <v>195166</v>
      </c>
    </row>
    <row r="15" spans="1:16" ht="20.25" hidden="1" customHeight="1" x14ac:dyDescent="0.25">
      <c r="A15" s="1" t="s">
        <v>5</v>
      </c>
      <c r="B15" s="5" t="s">
        <v>6</v>
      </c>
      <c r="C15" s="9">
        <f t="shared" si="0"/>
        <v>1765304</v>
      </c>
      <c r="D15" s="9">
        <f t="shared" si="0"/>
        <v>246278</v>
      </c>
      <c r="E15" s="9">
        <f>'[1]СМП на 2013 год БЕЗ ДОП ВЫПЛАТ'!D12</f>
        <v>231078</v>
      </c>
      <c r="F15" s="9">
        <f>'[2]Расходы на содерж СМП 2013'!E14</f>
        <v>32238</v>
      </c>
      <c r="G15" s="9">
        <f t="shared" ref="G15:G20" si="3">E15-F15</f>
        <v>198840</v>
      </c>
      <c r="H15" s="9">
        <f>'[1]СМП на 2013 год БЕЗ ДОП ВЫПЛАТ'!E12</f>
        <v>1268548</v>
      </c>
      <c r="I15" s="9">
        <f>'[2]Расходы на содерж СМП 2013'!F14</f>
        <v>176975</v>
      </c>
      <c r="J15" s="9">
        <f t="shared" si="1"/>
        <v>1091573</v>
      </c>
      <c r="K15" s="9">
        <f>'[1]СМП на 2013 год БЕЗ ДОП ВЫПЛАТ'!F12</f>
        <v>265678</v>
      </c>
      <c r="L15" s="9">
        <f>'[2]Расходы на содерж СМП 2013'!G14</f>
        <v>37065</v>
      </c>
      <c r="M15" s="9">
        <f t="shared" si="2"/>
        <v>228613</v>
      </c>
    </row>
    <row r="16" spans="1:16" ht="16.5" hidden="1" customHeight="1" x14ac:dyDescent="0.25">
      <c r="A16" s="1" t="s">
        <v>7</v>
      </c>
      <c r="B16" s="5" t="s">
        <v>8</v>
      </c>
      <c r="C16" s="9">
        <f t="shared" si="0"/>
        <v>1086765</v>
      </c>
      <c r="D16" s="9">
        <f t="shared" si="0"/>
        <v>133560</v>
      </c>
      <c r="E16" s="9">
        <f>'[1]СМП на 2013 год БЕЗ ДОП ВЫПЛАТ'!D13</f>
        <v>142258</v>
      </c>
      <c r="F16" s="9">
        <f>'[2]Расходы на содерж СМП 2013'!E15</f>
        <v>17483</v>
      </c>
      <c r="G16" s="9">
        <f t="shared" si="3"/>
        <v>124775</v>
      </c>
      <c r="H16" s="9">
        <f>'[1]СМП на 2013 год БЕЗ ДОП ВЫПЛАТ'!E13</f>
        <v>780949</v>
      </c>
      <c r="I16" s="9">
        <f>'[2]Расходы на содерж СМП 2013'!F15</f>
        <v>95976</v>
      </c>
      <c r="J16" s="9">
        <f t="shared" si="1"/>
        <v>684973</v>
      </c>
      <c r="K16" s="9">
        <f>'[1]СМП на 2013 год БЕЗ ДОП ВЫПЛАТ'!F13</f>
        <v>163558</v>
      </c>
      <c r="L16" s="9">
        <f>'[2]Расходы на содерж СМП 2013'!G15</f>
        <v>20101</v>
      </c>
      <c r="M16" s="9">
        <f t="shared" si="2"/>
        <v>143457</v>
      </c>
    </row>
    <row r="17" spans="1:13" ht="18.75" hidden="1" customHeight="1" x14ac:dyDescent="0.25">
      <c r="A17" s="1" t="s">
        <v>9</v>
      </c>
      <c r="B17" s="5" t="s">
        <v>10</v>
      </c>
      <c r="C17" s="9">
        <f t="shared" si="0"/>
        <v>919494</v>
      </c>
      <c r="D17" s="9">
        <f t="shared" si="0"/>
        <v>81287</v>
      </c>
      <c r="E17" s="9">
        <f>'[1]СМП на 2013 год БЕЗ ДОП ВЫПЛАТ'!D14</f>
        <v>120362</v>
      </c>
      <c r="F17" s="9">
        <f>'[2]Расходы на содерж СМП 2013'!E16</f>
        <v>10640</v>
      </c>
      <c r="G17" s="9">
        <f t="shared" si="3"/>
        <v>109722</v>
      </c>
      <c r="H17" s="9">
        <f>'[1]СМП на 2013 год БЕЗ ДОП ВЫПЛАТ'!E14</f>
        <v>660748</v>
      </c>
      <c r="I17" s="9">
        <f>'[2]Расходы на содерж СМП 2013'!F16</f>
        <v>58413</v>
      </c>
      <c r="J17" s="9">
        <f t="shared" si="1"/>
        <v>602335</v>
      </c>
      <c r="K17" s="9">
        <f>'[1]СМП на 2013 год БЕЗ ДОП ВЫПЛАТ'!F14</f>
        <v>138384</v>
      </c>
      <c r="L17" s="9">
        <f>'[2]Расходы на содерж СМП 2013'!G16</f>
        <v>12234</v>
      </c>
      <c r="M17" s="9">
        <f t="shared" si="2"/>
        <v>126150</v>
      </c>
    </row>
    <row r="18" spans="1:13" ht="17.25" hidden="1" customHeight="1" x14ac:dyDescent="0.25">
      <c r="A18" s="1" t="s">
        <v>11</v>
      </c>
      <c r="B18" s="5" t="s">
        <v>12</v>
      </c>
      <c r="C18" s="9">
        <f t="shared" si="0"/>
        <v>881163</v>
      </c>
      <c r="D18" s="9">
        <f t="shared" si="0"/>
        <v>210005</v>
      </c>
      <c r="E18" s="9">
        <f>'[1]СМП на 2013 год БЕЗ ДОП ВЫПЛАТ'!D15</f>
        <v>115344</v>
      </c>
      <c r="F18" s="9">
        <f>'[2]Расходы на содерж СМП 2013'!E17</f>
        <v>27490</v>
      </c>
      <c r="G18" s="9">
        <f t="shared" si="3"/>
        <v>87854</v>
      </c>
      <c r="H18" s="9">
        <f>'[1]СМП на 2013 год БЕЗ ДОП ВЫПЛАТ'!E15</f>
        <v>633204</v>
      </c>
      <c r="I18" s="9">
        <f>'[2]Расходы на содерж СМП 2013'!F17</f>
        <v>150910</v>
      </c>
      <c r="J18" s="9">
        <f t="shared" si="1"/>
        <v>482294</v>
      </c>
      <c r="K18" s="9">
        <f>'[1]СМП на 2013 год БЕЗ ДОП ВЫПЛАТ'!F15</f>
        <v>132615</v>
      </c>
      <c r="L18" s="9">
        <f>'[2]Расходы на содерж СМП 2013'!G17</f>
        <v>31605</v>
      </c>
      <c r="M18" s="9">
        <f t="shared" si="2"/>
        <v>101010</v>
      </c>
    </row>
    <row r="19" spans="1:13" ht="21" hidden="1" customHeight="1" x14ac:dyDescent="0.25">
      <c r="A19" s="1" t="s">
        <v>13</v>
      </c>
      <c r="B19" s="5" t="s">
        <v>14</v>
      </c>
      <c r="C19" s="9">
        <f t="shared" si="0"/>
        <v>846243</v>
      </c>
      <c r="D19" s="9">
        <f t="shared" si="0"/>
        <v>231813</v>
      </c>
      <c r="E19" s="9">
        <f>'[1]СМП на 2013 год БЕЗ ДОП ВЫПЛАТ'!D16</f>
        <v>110773</v>
      </c>
      <c r="F19" s="9">
        <f>'[2]Расходы на содерж СМП 2013'!E18</f>
        <v>30344</v>
      </c>
      <c r="G19" s="9">
        <f t="shared" si="3"/>
        <v>80429</v>
      </c>
      <c r="H19" s="9">
        <f>'[1]СМП на 2013 год БЕЗ ДОП ВЫПЛАТ'!E16</f>
        <v>608110</v>
      </c>
      <c r="I19" s="9">
        <f>'[2]Расходы на содерж СМП 2013'!F18</f>
        <v>166581</v>
      </c>
      <c r="J19" s="9">
        <f t="shared" si="1"/>
        <v>441529</v>
      </c>
      <c r="K19" s="9">
        <f>'[1]СМП на 2013 год БЕЗ ДОП ВЫПЛАТ'!F16</f>
        <v>127360</v>
      </c>
      <c r="L19" s="9">
        <f>'[2]Расходы на содерж СМП 2013'!G18</f>
        <v>34888</v>
      </c>
      <c r="M19" s="9">
        <f t="shared" si="2"/>
        <v>92472</v>
      </c>
    </row>
    <row r="20" spans="1:13" ht="17.25" hidden="1" customHeight="1" x14ac:dyDescent="0.25">
      <c r="A20" s="1" t="s">
        <v>15</v>
      </c>
      <c r="B20" s="6" t="s">
        <v>60</v>
      </c>
      <c r="C20" s="9">
        <f t="shared" si="0"/>
        <v>1076107</v>
      </c>
      <c r="D20" s="9">
        <f t="shared" si="0"/>
        <v>121541</v>
      </c>
      <c r="E20" s="9">
        <f>'[1]СМП на 2013 год БЕЗ ДОП ВЫПЛАТ'!D17</f>
        <v>140863</v>
      </c>
      <c r="F20" s="9">
        <f>'[2]Расходы на содерж СМП 2013'!E19</f>
        <v>15910</v>
      </c>
      <c r="G20" s="9">
        <f t="shared" si="3"/>
        <v>124953</v>
      </c>
      <c r="H20" s="9">
        <f>'[1]СМП на 2013 год БЕЗ ДОП ВЫПЛАТ'!E17</f>
        <v>773290</v>
      </c>
      <c r="I20" s="9">
        <f>'[2]Расходы на содерж СМП 2013'!F19</f>
        <v>87339</v>
      </c>
      <c r="J20" s="9">
        <f t="shared" si="1"/>
        <v>685951</v>
      </c>
      <c r="K20" s="9">
        <f>'[1]СМП на 2013 год БЕЗ ДОП ВЫПЛАТ'!F17</f>
        <v>161954</v>
      </c>
      <c r="L20" s="9">
        <f>'[2]Расходы на содерж СМП 2013'!G19</f>
        <v>18292</v>
      </c>
      <c r="M20" s="9">
        <f t="shared" si="2"/>
        <v>143662</v>
      </c>
    </row>
    <row r="21" spans="1:13" s="8" customFormat="1" ht="20.25" hidden="1" customHeight="1" x14ac:dyDescent="0.25">
      <c r="A21" s="7"/>
      <c r="B21" s="7" t="s">
        <v>22</v>
      </c>
      <c r="C21" s="10">
        <f>SUM(C13:C20)</f>
        <v>13840396</v>
      </c>
      <c r="D21" s="10">
        <f t="shared" ref="D21:K21" si="4">SUM(D13:D20)</f>
        <v>2157562</v>
      </c>
      <c r="E21" s="10">
        <f t="shared" si="4"/>
        <v>1811708</v>
      </c>
      <c r="F21" s="10">
        <f t="shared" si="4"/>
        <v>282425</v>
      </c>
      <c r="G21" s="10">
        <f>SUM(G13:G20)</f>
        <v>1529283</v>
      </c>
      <c r="H21" s="10">
        <f t="shared" si="4"/>
        <v>9945709</v>
      </c>
      <c r="I21" s="10">
        <f t="shared" si="4"/>
        <v>1550424</v>
      </c>
      <c r="J21" s="10">
        <f>SUM(J13:J20)</f>
        <v>8395285</v>
      </c>
      <c r="K21" s="10">
        <f t="shared" si="4"/>
        <v>2082979</v>
      </c>
      <c r="L21" s="10">
        <f>SUM(L13:L20)</f>
        <v>324713</v>
      </c>
      <c r="M21" s="10">
        <f>SUM(M13:M20)</f>
        <v>1758266</v>
      </c>
    </row>
    <row r="22" spans="1:13" ht="15.75" hidden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3" ht="60.75" hidden="1" customHeight="1" x14ac:dyDescent="0.25">
      <c r="A23" s="94" t="s">
        <v>0</v>
      </c>
      <c r="B23" s="97" t="s">
        <v>16</v>
      </c>
      <c r="C23" s="89" t="s">
        <v>29</v>
      </c>
      <c r="D23" s="89"/>
      <c r="E23" s="100" t="s">
        <v>30</v>
      </c>
      <c r="F23" s="101"/>
      <c r="G23" s="101"/>
      <c r="H23" s="101"/>
      <c r="I23" s="101"/>
      <c r="J23" s="101"/>
      <c r="K23" s="101"/>
      <c r="L23" s="101"/>
      <c r="M23" s="102"/>
    </row>
    <row r="24" spans="1:13" ht="41.25" hidden="1" customHeight="1" x14ac:dyDescent="0.25">
      <c r="A24" s="95"/>
      <c r="B24" s="98"/>
      <c r="C24" s="86" t="s">
        <v>21</v>
      </c>
      <c r="D24" s="86" t="s">
        <v>20</v>
      </c>
      <c r="E24" s="100" t="s">
        <v>17</v>
      </c>
      <c r="F24" s="101"/>
      <c r="G24" s="102"/>
      <c r="H24" s="100" t="s">
        <v>18</v>
      </c>
      <c r="I24" s="101"/>
      <c r="J24" s="102"/>
      <c r="K24" s="100" t="s">
        <v>19</v>
      </c>
      <c r="L24" s="101"/>
      <c r="M24" s="102"/>
    </row>
    <row r="25" spans="1:13" ht="12.75" hidden="1" customHeight="1" x14ac:dyDescent="0.25">
      <c r="A25" s="95"/>
      <c r="B25" s="98"/>
      <c r="C25" s="87"/>
      <c r="D25" s="87"/>
      <c r="E25" s="103" t="s">
        <v>21</v>
      </c>
      <c r="F25" s="103" t="s">
        <v>26</v>
      </c>
      <c r="G25" s="103"/>
      <c r="H25" s="103" t="s">
        <v>21</v>
      </c>
      <c r="I25" s="103" t="s">
        <v>26</v>
      </c>
      <c r="J25" s="103"/>
      <c r="K25" s="103" t="s">
        <v>21</v>
      </c>
      <c r="L25" s="103" t="s">
        <v>26</v>
      </c>
      <c r="M25" s="103"/>
    </row>
    <row r="26" spans="1:13" ht="53.25" hidden="1" customHeight="1" x14ac:dyDescent="0.25">
      <c r="A26" s="96"/>
      <c r="B26" s="99"/>
      <c r="C26" s="88"/>
      <c r="D26" s="88"/>
      <c r="E26" s="103"/>
      <c r="F26" s="24" t="s">
        <v>25</v>
      </c>
      <c r="G26" s="24" t="s">
        <v>23</v>
      </c>
      <c r="H26" s="103"/>
      <c r="I26" s="24" t="s">
        <v>25</v>
      </c>
      <c r="J26" s="24" t="s">
        <v>23</v>
      </c>
      <c r="K26" s="103"/>
      <c r="L26" s="24" t="s">
        <v>25</v>
      </c>
      <c r="M26" s="24" t="s">
        <v>23</v>
      </c>
    </row>
    <row r="27" spans="1:13" s="2" customFormat="1" ht="12" hidden="1" customHeight="1" x14ac:dyDescent="0.2">
      <c r="A27" s="3">
        <v>1</v>
      </c>
      <c r="B27" s="3">
        <v>2</v>
      </c>
      <c r="C27" s="3">
        <v>3</v>
      </c>
      <c r="D27" s="3">
        <v>4</v>
      </c>
      <c r="E27" s="3">
        <v>5</v>
      </c>
      <c r="F27" s="3">
        <v>6</v>
      </c>
      <c r="G27" s="3">
        <v>7</v>
      </c>
      <c r="H27" s="3">
        <v>8</v>
      </c>
      <c r="I27" s="3">
        <v>9</v>
      </c>
      <c r="J27" s="3">
        <v>10</v>
      </c>
      <c r="K27" s="3">
        <v>11</v>
      </c>
      <c r="L27" s="3">
        <v>12</v>
      </c>
      <c r="M27" s="3">
        <v>13</v>
      </c>
    </row>
    <row r="28" spans="1:13" ht="36.75" hidden="1" customHeight="1" x14ac:dyDescent="0.25">
      <c r="A28" s="1" t="s">
        <v>1</v>
      </c>
      <c r="B28" s="5" t="s">
        <v>2</v>
      </c>
      <c r="C28" s="9">
        <f t="shared" ref="C28:D35" si="5">E28+H28+K28</f>
        <v>5296934</v>
      </c>
      <c r="D28" s="9">
        <f t="shared" si="5"/>
        <v>780542</v>
      </c>
      <c r="E28" s="9">
        <f>'[1]СМП на 2013 год БЕЗ ДОП ВЫПЛАТ'!D60</f>
        <v>693369</v>
      </c>
      <c r="F28" s="9">
        <f>'[2]Расходы на содерж СМП 2013'!E27</f>
        <v>102173</v>
      </c>
      <c r="G28" s="9">
        <f>E28-F28</f>
        <v>591196</v>
      </c>
      <c r="H28" s="9">
        <f>'[1]СМП на 2013 год БЕЗ ДОП ВЫПЛАТ'!E60</f>
        <v>3806377</v>
      </c>
      <c r="I28" s="9">
        <f>'[2]Расходы на содерж СМП 2013'!F27</f>
        <v>560897</v>
      </c>
      <c r="J28" s="9">
        <f>H28-I28</f>
        <v>3245480</v>
      </c>
      <c r="K28" s="9">
        <f>'[1]СМП на 2013 год БЕЗ ДОП ВЫПЛАТ'!F60</f>
        <v>797188</v>
      </c>
      <c r="L28" s="9">
        <f>'[2]Расходы на содерж СМП 2013'!G27</f>
        <v>117472</v>
      </c>
      <c r="M28" s="9">
        <f>K28-L28</f>
        <v>679716</v>
      </c>
    </row>
    <row r="29" spans="1:13" ht="20.25" hidden="1" customHeight="1" x14ac:dyDescent="0.25">
      <c r="A29" s="1" t="s">
        <v>3</v>
      </c>
      <c r="B29" s="5" t="s">
        <v>4</v>
      </c>
      <c r="C29" s="9">
        <f t="shared" si="5"/>
        <v>1308395</v>
      </c>
      <c r="D29" s="9">
        <f t="shared" si="5"/>
        <v>84883</v>
      </c>
      <c r="E29" s="9">
        <f>'[1]СМП на 2013 год БЕЗ ДОП ВЫПЛАТ'!D61</f>
        <v>171269</v>
      </c>
      <c r="F29" s="9">
        <f>'[2]Расходы на содерж СМП 2013'!E28</f>
        <v>11111</v>
      </c>
      <c r="G29" s="9">
        <f t="shared" ref="G29:G35" si="6">E29-F29</f>
        <v>160158</v>
      </c>
      <c r="H29" s="9">
        <f>'[1]СМП на 2013 год БЕЗ ДОП ВЫПЛАТ'!E61</f>
        <v>940213</v>
      </c>
      <c r="I29" s="9">
        <f>'[2]Расходы на содерж СМП 2013'!F28</f>
        <v>60997</v>
      </c>
      <c r="J29" s="9">
        <f t="shared" ref="J29:J35" si="7">H29-I29</f>
        <v>879216</v>
      </c>
      <c r="K29" s="9">
        <f>'[1]СМП на 2013 год БЕЗ ДОП ВЫПЛАТ'!F61</f>
        <v>196913</v>
      </c>
      <c r="L29" s="9">
        <f>'[2]Расходы на содерж СМП 2013'!G28</f>
        <v>12775</v>
      </c>
      <c r="M29" s="9">
        <f t="shared" ref="M29:M35" si="8">K29-L29</f>
        <v>184138</v>
      </c>
    </row>
    <row r="30" spans="1:13" ht="20.25" hidden="1" customHeight="1" x14ac:dyDescent="0.25">
      <c r="A30" s="1" t="s">
        <v>5</v>
      </c>
      <c r="B30" s="5" t="s">
        <v>6</v>
      </c>
      <c r="C30" s="9">
        <f t="shared" si="5"/>
        <v>1714943</v>
      </c>
      <c r="D30" s="9">
        <f t="shared" si="5"/>
        <v>260209</v>
      </c>
      <c r="E30" s="9">
        <f>'[1]СМП на 2013 год БЕЗ ДОП ВЫПЛАТ'!D62</f>
        <v>224486</v>
      </c>
      <c r="F30" s="9">
        <f>'[2]Расходы на содерж СМП 2013'!E29</f>
        <v>34062</v>
      </c>
      <c r="G30" s="9">
        <f t="shared" si="6"/>
        <v>190424</v>
      </c>
      <c r="H30" s="9">
        <f>'[1]СМП на 2013 год БЕЗ ДОП ВЫПЛАТ'!E62</f>
        <v>1232358</v>
      </c>
      <c r="I30" s="9">
        <f>'[2]Расходы на содерж СМП 2013'!F29</f>
        <v>186986</v>
      </c>
      <c r="J30" s="9">
        <f t="shared" si="7"/>
        <v>1045372</v>
      </c>
      <c r="K30" s="9">
        <f>'[1]СМП на 2013 год БЕЗ ДОП ВЫПЛАТ'!F62</f>
        <v>258099</v>
      </c>
      <c r="L30" s="9">
        <f>'[2]Расходы на содерж СМП 2013'!G29</f>
        <v>39161</v>
      </c>
      <c r="M30" s="9">
        <f t="shared" si="8"/>
        <v>218938</v>
      </c>
    </row>
    <row r="31" spans="1:13" ht="20.25" hidden="1" customHeight="1" x14ac:dyDescent="0.25">
      <c r="A31" s="1" t="s">
        <v>7</v>
      </c>
      <c r="B31" s="5" t="s">
        <v>8</v>
      </c>
      <c r="C31" s="9">
        <f t="shared" si="5"/>
        <v>913027</v>
      </c>
      <c r="D31" s="9">
        <f t="shared" si="5"/>
        <v>125343</v>
      </c>
      <c r="E31" s="9">
        <f>'[1]СМП на 2013 год БЕЗ ДОП ВЫПЛАТ'!D63</f>
        <v>119515</v>
      </c>
      <c r="F31" s="9">
        <f>'[2]Расходы на содерж СМП 2013'!E30</f>
        <v>16407</v>
      </c>
      <c r="G31" s="9">
        <f t="shared" si="6"/>
        <v>103108</v>
      </c>
      <c r="H31" s="9">
        <f>'[1]СМП на 2013 год БЕЗ ДОП ВЫПЛАТ'!E63</f>
        <v>656101</v>
      </c>
      <c r="I31" s="9">
        <f>'[2]Расходы на содерж СМП 2013'!F30</f>
        <v>90072</v>
      </c>
      <c r="J31" s="9">
        <f t="shared" si="7"/>
        <v>566029</v>
      </c>
      <c r="K31" s="9">
        <f>'[1]СМП на 2013 год БЕЗ ДОП ВЫПЛАТ'!F63</f>
        <v>137411</v>
      </c>
      <c r="L31" s="9">
        <f>'[2]Расходы на содерж СМП 2013'!G30</f>
        <v>18864</v>
      </c>
      <c r="M31" s="9">
        <f t="shared" si="8"/>
        <v>118547</v>
      </c>
    </row>
    <row r="32" spans="1:13" ht="20.25" hidden="1" customHeight="1" x14ac:dyDescent="0.25">
      <c r="A32" s="1" t="s">
        <v>9</v>
      </c>
      <c r="B32" s="5" t="s">
        <v>10</v>
      </c>
      <c r="C32" s="9">
        <f t="shared" si="5"/>
        <v>868102</v>
      </c>
      <c r="D32" s="9">
        <f t="shared" si="5"/>
        <v>74620</v>
      </c>
      <c r="E32" s="9">
        <f>'[1]СМП на 2013 год БЕЗ ДОП ВЫПЛАТ'!D64</f>
        <v>113635</v>
      </c>
      <c r="F32" s="9">
        <f>'[2]Расходы на содерж СМП 2013'!E31</f>
        <v>9768</v>
      </c>
      <c r="G32" s="9">
        <f t="shared" si="6"/>
        <v>103867</v>
      </c>
      <c r="H32" s="9">
        <f>'[1]СМП на 2013 год БЕЗ ДОП ВЫПЛАТ'!E64</f>
        <v>623818</v>
      </c>
      <c r="I32" s="9">
        <f>'[2]Расходы на содерж СМП 2013'!F31</f>
        <v>53622</v>
      </c>
      <c r="J32" s="9">
        <f t="shared" si="7"/>
        <v>570196</v>
      </c>
      <c r="K32" s="9">
        <f>'[1]СМП на 2013 год БЕЗ ДОП ВЫПЛАТ'!F64</f>
        <v>130649</v>
      </c>
      <c r="L32" s="9">
        <f>'[2]Расходы на содерж СМП 2013'!G31</f>
        <v>11230</v>
      </c>
      <c r="M32" s="9">
        <f t="shared" si="8"/>
        <v>119419</v>
      </c>
    </row>
    <row r="33" spans="1:13" ht="20.25" hidden="1" customHeight="1" x14ac:dyDescent="0.25">
      <c r="A33" s="1" t="s">
        <v>11</v>
      </c>
      <c r="B33" s="5" t="s">
        <v>12</v>
      </c>
      <c r="C33" s="9">
        <f t="shared" si="5"/>
        <v>713811</v>
      </c>
      <c r="D33" s="9">
        <f t="shared" si="5"/>
        <v>92355</v>
      </c>
      <c r="E33" s="9">
        <f>'[1]СМП на 2013 год БЕЗ ДОП ВЫПЛАТ'!D65</f>
        <v>93438</v>
      </c>
      <c r="F33" s="9">
        <f>'[2]Расходы на содерж СМП 2013'!E32</f>
        <v>12089</v>
      </c>
      <c r="G33" s="9">
        <f t="shared" si="6"/>
        <v>81349</v>
      </c>
      <c r="H33" s="9">
        <f>'[1]СМП на 2013 год БЕЗ ДОП ВЫПЛАТ'!E65</f>
        <v>512945</v>
      </c>
      <c r="I33" s="9">
        <f>'[2]Расходы на содерж СМП 2013'!F32</f>
        <v>66367</v>
      </c>
      <c r="J33" s="9">
        <f t="shared" si="7"/>
        <v>446578</v>
      </c>
      <c r="K33" s="9">
        <f>'[1]СМП на 2013 год БЕЗ ДОП ВЫПЛАТ'!F65</f>
        <v>107428</v>
      </c>
      <c r="L33" s="9">
        <f>'[2]Расходы на содерж СМП 2013'!G32</f>
        <v>13899</v>
      </c>
      <c r="M33" s="9">
        <f t="shared" si="8"/>
        <v>93529</v>
      </c>
    </row>
    <row r="34" spans="1:13" ht="20.25" hidden="1" customHeight="1" x14ac:dyDescent="0.25">
      <c r="A34" s="1" t="s">
        <v>13</v>
      </c>
      <c r="B34" s="5" t="s">
        <v>14</v>
      </c>
      <c r="C34" s="9">
        <f t="shared" si="5"/>
        <v>799171</v>
      </c>
      <c r="D34" s="9">
        <f t="shared" si="5"/>
        <v>228251</v>
      </c>
      <c r="E34" s="9">
        <f>'[1]СМП на 2013 год БЕЗ ДОП ВЫПЛАТ'!D66</f>
        <v>104611</v>
      </c>
      <c r="F34" s="9">
        <f>'[2]Расходы на содерж СМП 2013'!E33</f>
        <v>29878</v>
      </c>
      <c r="G34" s="9">
        <f t="shared" si="6"/>
        <v>74733</v>
      </c>
      <c r="H34" s="9">
        <f>'[1]СМП на 2013 год БЕЗ ДОП ВЫПЛАТ'!E66</f>
        <v>574284</v>
      </c>
      <c r="I34" s="9">
        <f>'[2]Расходы на содерж СМП 2013'!F33</f>
        <v>164021</v>
      </c>
      <c r="J34" s="9">
        <f t="shared" si="7"/>
        <v>410263</v>
      </c>
      <c r="K34" s="9">
        <f>'[1]СМП на 2013 год БЕЗ ДОП ВЫПЛАТ'!F66</f>
        <v>120276</v>
      </c>
      <c r="L34" s="9">
        <f>'[2]Расходы на содерж СМП 2013'!G33</f>
        <v>34352</v>
      </c>
      <c r="M34" s="9">
        <f t="shared" si="8"/>
        <v>85924</v>
      </c>
    </row>
    <row r="35" spans="1:13" ht="20.25" hidden="1" customHeight="1" x14ac:dyDescent="0.25">
      <c r="A35" s="1" t="s">
        <v>15</v>
      </c>
      <c r="B35" s="6" t="s">
        <v>60</v>
      </c>
      <c r="C35" s="9">
        <f t="shared" si="5"/>
        <v>1000186</v>
      </c>
      <c r="D35" s="9">
        <f t="shared" si="5"/>
        <v>121541</v>
      </c>
      <c r="E35" s="9">
        <f>'[1]СМП на 2013 год БЕЗ ДОП ВЫПЛАТ'!D67</f>
        <v>130924</v>
      </c>
      <c r="F35" s="9">
        <f>'[2]Расходы на содерж СМП 2013'!E34</f>
        <v>15910</v>
      </c>
      <c r="G35" s="9">
        <f t="shared" si="6"/>
        <v>115014</v>
      </c>
      <c r="H35" s="9">
        <f>'[1]СМП на 2013 год БЕЗ ДОП ВЫПЛАТ'!E67</f>
        <v>718734</v>
      </c>
      <c r="I35" s="9">
        <f>'[2]Расходы на содерж СМП 2013'!F34</f>
        <v>87339</v>
      </c>
      <c r="J35" s="9">
        <f t="shared" si="7"/>
        <v>631395</v>
      </c>
      <c r="K35" s="9">
        <f>'[1]СМП на 2013 год БЕЗ ДОП ВЫПЛАТ'!F67</f>
        <v>150528</v>
      </c>
      <c r="L35" s="9">
        <f>'[2]Расходы на содерж СМП 2013'!G34</f>
        <v>18292</v>
      </c>
      <c r="M35" s="9">
        <f t="shared" si="8"/>
        <v>132236</v>
      </c>
    </row>
    <row r="36" spans="1:13" s="8" customFormat="1" ht="19.5" hidden="1" customHeight="1" x14ac:dyDescent="0.25">
      <c r="A36" s="7"/>
      <c r="B36" s="7" t="s">
        <v>22</v>
      </c>
      <c r="C36" s="10">
        <f>SUM(C28:C35)</f>
        <v>12614569</v>
      </c>
      <c r="D36" s="10">
        <f t="shared" ref="D36:K36" si="9">SUM(D28:D35)</f>
        <v>1767744</v>
      </c>
      <c r="E36" s="10">
        <f t="shared" si="9"/>
        <v>1651247</v>
      </c>
      <c r="F36" s="10">
        <f t="shared" si="9"/>
        <v>231398</v>
      </c>
      <c r="G36" s="10">
        <f t="shared" si="9"/>
        <v>1419849</v>
      </c>
      <c r="H36" s="10">
        <f t="shared" si="9"/>
        <v>9064830</v>
      </c>
      <c r="I36" s="10">
        <f t="shared" si="9"/>
        <v>1270301</v>
      </c>
      <c r="J36" s="10">
        <f t="shared" si="9"/>
        <v>7794529</v>
      </c>
      <c r="K36" s="10">
        <f t="shared" si="9"/>
        <v>1898492</v>
      </c>
      <c r="L36" s="10">
        <f>SUM(L28:L35)</f>
        <v>266045</v>
      </c>
      <c r="M36" s="10">
        <f>SUM(M28:M35)</f>
        <v>1632447</v>
      </c>
    </row>
    <row r="37" spans="1:13" hidden="1" x14ac:dyDescent="0.25"/>
    <row r="38" spans="1:13" ht="21" hidden="1" customHeight="1" x14ac:dyDescent="0.25">
      <c r="A38" s="93" t="s">
        <v>24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</row>
    <row r="39" spans="1:13" ht="18" hidden="1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</row>
    <row r="40" spans="1:13" ht="56.25" hidden="1" customHeight="1" x14ac:dyDescent="0.25">
      <c r="A40" s="94" t="s">
        <v>0</v>
      </c>
      <c r="B40" s="97" t="s">
        <v>16</v>
      </c>
      <c r="C40" s="89" t="s">
        <v>31</v>
      </c>
      <c r="D40" s="89"/>
      <c r="E40" s="100" t="s">
        <v>32</v>
      </c>
      <c r="F40" s="101"/>
      <c r="G40" s="101"/>
      <c r="H40" s="101"/>
      <c r="I40" s="101"/>
      <c r="J40" s="101"/>
      <c r="K40" s="101"/>
      <c r="L40" s="101"/>
      <c r="M40" s="102"/>
    </row>
    <row r="41" spans="1:13" ht="41.25" hidden="1" customHeight="1" x14ac:dyDescent="0.25">
      <c r="A41" s="95"/>
      <c r="B41" s="98"/>
      <c r="C41" s="86" t="s">
        <v>21</v>
      </c>
      <c r="D41" s="86" t="s">
        <v>20</v>
      </c>
      <c r="E41" s="100" t="s">
        <v>17</v>
      </c>
      <c r="F41" s="101"/>
      <c r="G41" s="102"/>
      <c r="H41" s="100" t="s">
        <v>18</v>
      </c>
      <c r="I41" s="101"/>
      <c r="J41" s="102"/>
      <c r="K41" s="100" t="s">
        <v>19</v>
      </c>
      <c r="L41" s="101"/>
      <c r="M41" s="102"/>
    </row>
    <row r="42" spans="1:13" ht="13.5" hidden="1" customHeight="1" x14ac:dyDescent="0.25">
      <c r="A42" s="95"/>
      <c r="B42" s="98"/>
      <c r="C42" s="87"/>
      <c r="D42" s="87"/>
      <c r="E42" s="103" t="s">
        <v>21</v>
      </c>
      <c r="F42" s="103" t="s">
        <v>26</v>
      </c>
      <c r="G42" s="103"/>
      <c r="H42" s="103" t="s">
        <v>21</v>
      </c>
      <c r="I42" s="103" t="s">
        <v>26</v>
      </c>
      <c r="J42" s="103"/>
      <c r="K42" s="103" t="s">
        <v>21</v>
      </c>
      <c r="L42" s="103" t="s">
        <v>26</v>
      </c>
      <c r="M42" s="103"/>
    </row>
    <row r="43" spans="1:13" ht="50.25" hidden="1" customHeight="1" x14ac:dyDescent="0.25">
      <c r="A43" s="96"/>
      <c r="B43" s="99"/>
      <c r="C43" s="88"/>
      <c r="D43" s="88"/>
      <c r="E43" s="103"/>
      <c r="F43" s="24" t="s">
        <v>25</v>
      </c>
      <c r="G43" s="24" t="s">
        <v>23</v>
      </c>
      <c r="H43" s="103"/>
      <c r="I43" s="24" t="s">
        <v>25</v>
      </c>
      <c r="J43" s="24" t="s">
        <v>23</v>
      </c>
      <c r="K43" s="103"/>
      <c r="L43" s="24" t="s">
        <v>25</v>
      </c>
      <c r="M43" s="24" t="s">
        <v>23</v>
      </c>
    </row>
    <row r="44" spans="1:13" s="2" customFormat="1" ht="12" hidden="1" customHeight="1" x14ac:dyDescent="0.2">
      <c r="A44" s="3">
        <v>1</v>
      </c>
      <c r="B44" s="3">
        <v>2</v>
      </c>
      <c r="C44" s="3">
        <v>3</v>
      </c>
      <c r="D44" s="3">
        <v>4</v>
      </c>
      <c r="E44" s="3">
        <v>5</v>
      </c>
      <c r="F44" s="3">
        <v>6</v>
      </c>
      <c r="G44" s="3">
        <v>7</v>
      </c>
      <c r="H44" s="3">
        <v>8</v>
      </c>
      <c r="I44" s="3">
        <v>9</v>
      </c>
      <c r="J44" s="3">
        <v>10</v>
      </c>
      <c r="K44" s="3">
        <v>11</v>
      </c>
      <c r="L44" s="3">
        <v>12</v>
      </c>
      <c r="M44" s="3">
        <v>13</v>
      </c>
    </row>
    <row r="45" spans="1:13" ht="39.75" hidden="1" customHeight="1" x14ac:dyDescent="0.25">
      <c r="A45" s="1" t="s">
        <v>1</v>
      </c>
      <c r="B45" s="5" t="s">
        <v>2</v>
      </c>
      <c r="C45" s="9">
        <f t="shared" ref="C45:D52" si="10">E45+H45+K45</f>
        <v>5239945</v>
      </c>
      <c r="D45" s="9">
        <f t="shared" si="10"/>
        <v>713597</v>
      </c>
      <c r="E45" s="9">
        <f>'[1]СМП на 2013 год БЕЗ ДОП ВЫПЛАТ'!D110</f>
        <v>685909</v>
      </c>
      <c r="F45" s="9">
        <f>'[2]Расходы на содерж СМП 2013'!E41</f>
        <v>93410</v>
      </c>
      <c r="G45" s="9">
        <f>E45-F45</f>
        <v>592499</v>
      </c>
      <c r="H45" s="9">
        <f>'[1]СМП на 2013 год БЕЗ ДОП ВЫПЛАТ'!E110</f>
        <v>3765424</v>
      </c>
      <c r="I45" s="9">
        <f>'[2]Расходы на содерж СМП 2013'!F41</f>
        <v>512791</v>
      </c>
      <c r="J45" s="9">
        <f>H45-I45</f>
        <v>3252633</v>
      </c>
      <c r="K45" s="9">
        <f>'[1]СМП на 2013 год БЕЗ ДОП ВЫПЛАТ'!F110</f>
        <v>788612</v>
      </c>
      <c r="L45" s="9">
        <f>'[2]Расходы на содерж СМП 2013'!G41</f>
        <v>107396</v>
      </c>
      <c r="M45" s="9">
        <f>K45-L45</f>
        <v>681216</v>
      </c>
    </row>
    <row r="46" spans="1:13" ht="22.5" hidden="1" customHeight="1" x14ac:dyDescent="0.25">
      <c r="A46" s="1" t="s">
        <v>3</v>
      </c>
      <c r="B46" s="5" t="s">
        <v>4</v>
      </c>
      <c r="C46" s="9">
        <f t="shared" si="10"/>
        <v>1309395</v>
      </c>
      <c r="D46" s="9">
        <f t="shared" si="10"/>
        <v>85883</v>
      </c>
      <c r="E46" s="9">
        <f>'[1]СМП на 2013 год БЕЗ ДОП ВЫПЛАТ'!D111</f>
        <v>171400</v>
      </c>
      <c r="F46" s="9">
        <f>'[2]Расходы на содерж СМП 2013'!E42</f>
        <v>11242</v>
      </c>
      <c r="G46" s="9">
        <f t="shared" ref="G46:G52" si="11">E46-F46</f>
        <v>160158</v>
      </c>
      <c r="H46" s="9">
        <f>'[1]СМП на 2013 год БЕЗ ДОП ВЫПЛАТ'!E111</f>
        <v>940931</v>
      </c>
      <c r="I46" s="9">
        <f>'[2]Расходы на содерж СМП 2013'!F42</f>
        <v>61716</v>
      </c>
      <c r="J46" s="9">
        <f t="shared" ref="J46:J52" si="12">H46-I46</f>
        <v>879215</v>
      </c>
      <c r="K46" s="9">
        <f>'[1]СМП на 2013 год БЕЗ ДОП ВЫПЛАТ'!F111</f>
        <v>197064</v>
      </c>
      <c r="L46" s="9">
        <f>'[2]Расходы на содерж СМП 2013'!G42</f>
        <v>12925</v>
      </c>
      <c r="M46" s="9">
        <f t="shared" ref="M46:M52" si="13">K46-L46</f>
        <v>184139</v>
      </c>
    </row>
    <row r="47" spans="1:13" ht="22.5" hidden="1" customHeight="1" x14ac:dyDescent="0.25">
      <c r="A47" s="1" t="s">
        <v>5</v>
      </c>
      <c r="B47" s="5" t="s">
        <v>6</v>
      </c>
      <c r="C47" s="9">
        <f t="shared" si="10"/>
        <v>1665101</v>
      </c>
      <c r="D47" s="9">
        <f t="shared" si="10"/>
        <v>210367</v>
      </c>
      <c r="E47" s="9">
        <f>'[1]СМП на 2013 год БЕЗ ДОП ВЫПЛАТ'!D112</f>
        <v>217962</v>
      </c>
      <c r="F47" s="9">
        <f>'[2]Расходы на содерж СМП 2013'!E43</f>
        <v>27537</v>
      </c>
      <c r="G47" s="9">
        <f t="shared" si="11"/>
        <v>190425</v>
      </c>
      <c r="H47" s="9">
        <f>'[1]СМП на 2013 год БЕЗ ДОП ВЫПЛАТ'!E112</f>
        <v>1196541</v>
      </c>
      <c r="I47" s="9">
        <f>'[2]Расходы на содерж СМП 2013'!F43</f>
        <v>151170</v>
      </c>
      <c r="J47" s="9">
        <f t="shared" si="12"/>
        <v>1045371</v>
      </c>
      <c r="K47" s="9">
        <f>'[1]СМП на 2013 год БЕЗ ДОП ВЫПЛАТ'!F112</f>
        <v>250598</v>
      </c>
      <c r="L47" s="9">
        <f>'[2]Расходы на содерж СМП 2013'!G43</f>
        <v>31660</v>
      </c>
      <c r="M47" s="9">
        <f t="shared" si="13"/>
        <v>218938</v>
      </c>
    </row>
    <row r="48" spans="1:13" ht="22.5" hidden="1" customHeight="1" x14ac:dyDescent="0.25">
      <c r="A48" s="1" t="s">
        <v>7</v>
      </c>
      <c r="B48" s="5" t="s">
        <v>8</v>
      </c>
      <c r="C48" s="9">
        <f t="shared" si="10"/>
        <v>929915</v>
      </c>
      <c r="D48" s="9">
        <f t="shared" si="10"/>
        <v>128854</v>
      </c>
      <c r="E48" s="9">
        <f>'[1]СМП на 2013 год БЕЗ ДОП ВЫПЛАТ'!D113</f>
        <v>121726</v>
      </c>
      <c r="F48" s="9">
        <f>'[2]Расходы на содерж СМП 2013'!E44</f>
        <v>16867</v>
      </c>
      <c r="G48" s="9">
        <f t="shared" si="11"/>
        <v>104859</v>
      </c>
      <c r="H48" s="9">
        <f>'[1]СМП на 2013 год БЕЗ ДОП ВЫПЛАТ'!E113</f>
        <v>668237</v>
      </c>
      <c r="I48" s="9">
        <f>'[2]Расходы на содерж СМП 2013'!F44</f>
        <v>92594</v>
      </c>
      <c r="J48" s="9">
        <f t="shared" si="12"/>
        <v>575643</v>
      </c>
      <c r="K48" s="9">
        <f>'[1]СМП на 2013 год БЕЗ ДОП ВЫПЛАТ'!F113</f>
        <v>139952</v>
      </c>
      <c r="L48" s="9">
        <f>'[2]Расходы на содерж СМП 2013'!G44</f>
        <v>19393</v>
      </c>
      <c r="M48" s="9">
        <f t="shared" si="13"/>
        <v>120559</v>
      </c>
    </row>
    <row r="49" spans="1:13" ht="22.5" hidden="1" customHeight="1" x14ac:dyDescent="0.25">
      <c r="A49" s="1" t="s">
        <v>9</v>
      </c>
      <c r="B49" s="5" t="s">
        <v>10</v>
      </c>
      <c r="C49" s="9">
        <f t="shared" si="10"/>
        <v>851956</v>
      </c>
      <c r="D49" s="9">
        <f t="shared" si="10"/>
        <v>58474</v>
      </c>
      <c r="E49" s="9">
        <f>'[1]СМП на 2013 год БЕЗ ДОП ВЫПЛАТ'!D114</f>
        <v>111521</v>
      </c>
      <c r="F49" s="9">
        <f>'[2]Расходы на содерж СМП 2013'!E45</f>
        <v>7654</v>
      </c>
      <c r="G49" s="9">
        <f t="shared" si="11"/>
        <v>103867</v>
      </c>
      <c r="H49" s="9">
        <f>'[1]СМП на 2013 год БЕЗ ДОП ВЫПЛАТ'!E114</f>
        <v>612216</v>
      </c>
      <c r="I49" s="9">
        <f>'[2]Расходы на содерж СМП 2013'!F45</f>
        <v>42020</v>
      </c>
      <c r="J49" s="9">
        <f t="shared" si="12"/>
        <v>570196</v>
      </c>
      <c r="K49" s="9">
        <f>'[1]СМП на 2013 год БЕЗ ДОП ВЫПЛАТ'!F114</f>
        <v>128219</v>
      </c>
      <c r="L49" s="9">
        <f>'[2]Расходы на содерж СМП 2013'!G45</f>
        <v>8800</v>
      </c>
      <c r="M49" s="9">
        <f t="shared" si="13"/>
        <v>119419</v>
      </c>
    </row>
    <row r="50" spans="1:13" ht="22.5" hidden="1" customHeight="1" x14ac:dyDescent="0.25">
      <c r="A50" s="1" t="s">
        <v>11</v>
      </c>
      <c r="B50" s="5" t="s">
        <v>12</v>
      </c>
      <c r="C50" s="9">
        <f t="shared" si="10"/>
        <v>713661</v>
      </c>
      <c r="D50" s="9">
        <f t="shared" si="10"/>
        <v>92205</v>
      </c>
      <c r="E50" s="9">
        <f>'[1]СМП на 2013 год БЕЗ ДОП ВЫПЛАТ'!D115</f>
        <v>93418</v>
      </c>
      <c r="F50" s="9">
        <f>'[2]Расходы на содерж СМП 2013'!E46</f>
        <v>12070</v>
      </c>
      <c r="G50" s="9">
        <f t="shared" si="11"/>
        <v>81348</v>
      </c>
      <c r="H50" s="9">
        <f>'[1]СМП на 2013 год БЕЗ ДОП ВЫПЛАТ'!E115</f>
        <v>512837</v>
      </c>
      <c r="I50" s="9">
        <f>'[2]Расходы на содерж СМП 2013'!F46</f>
        <v>66258</v>
      </c>
      <c r="J50" s="9">
        <f t="shared" si="12"/>
        <v>446579</v>
      </c>
      <c r="K50" s="9">
        <f>'[1]СМП на 2013 год БЕЗ ДОП ВЫПЛАТ'!F115</f>
        <v>107406</v>
      </c>
      <c r="L50" s="9">
        <f>'[2]Расходы на содерж СМП 2013'!G46</f>
        <v>13877</v>
      </c>
      <c r="M50" s="9">
        <f t="shared" si="13"/>
        <v>93529</v>
      </c>
    </row>
    <row r="51" spans="1:13" ht="22.5" hidden="1" customHeight="1" x14ac:dyDescent="0.25">
      <c r="A51" s="1" t="s">
        <v>13</v>
      </c>
      <c r="B51" s="5" t="s">
        <v>14</v>
      </c>
      <c r="C51" s="9">
        <f t="shared" si="10"/>
        <v>774213</v>
      </c>
      <c r="D51" s="9">
        <f t="shared" si="10"/>
        <v>203293</v>
      </c>
      <c r="E51" s="9">
        <f>'[1]СМП на 2013 год БЕЗ ДОП ВЫПЛАТ'!D116</f>
        <v>101344</v>
      </c>
      <c r="F51" s="9">
        <f>'[2]Расходы на содерж СМП 2013'!E47</f>
        <v>26611</v>
      </c>
      <c r="G51" s="9">
        <f t="shared" si="11"/>
        <v>74733</v>
      </c>
      <c r="H51" s="9">
        <f>'[1]СМП на 2013 год БЕЗ ДОП ВЫПЛАТ'!E116</f>
        <v>556350</v>
      </c>
      <c r="I51" s="9">
        <f>'[2]Расходы на содерж СМП 2013'!F47</f>
        <v>146086</v>
      </c>
      <c r="J51" s="9">
        <f t="shared" si="12"/>
        <v>410264</v>
      </c>
      <c r="K51" s="9">
        <f>'[1]СМП на 2013 год БЕЗ ДОП ВЫПЛАТ'!F116</f>
        <v>116519</v>
      </c>
      <c r="L51" s="9">
        <f>'[2]Расходы на содерж СМП 2013'!G47</f>
        <v>30596</v>
      </c>
      <c r="M51" s="9">
        <f t="shared" si="13"/>
        <v>85923</v>
      </c>
    </row>
    <row r="52" spans="1:13" ht="22.5" hidden="1" customHeight="1" x14ac:dyDescent="0.25">
      <c r="A52" s="1" t="s">
        <v>15</v>
      </c>
      <c r="B52" s="6" t="s">
        <v>60</v>
      </c>
      <c r="C52" s="9">
        <f t="shared" si="10"/>
        <v>1000186</v>
      </c>
      <c r="D52" s="9">
        <f t="shared" si="10"/>
        <v>121541</v>
      </c>
      <c r="E52" s="9">
        <f>'[1]СМП на 2013 год БЕЗ ДОП ВЫПЛАТ'!D117</f>
        <v>130924</v>
      </c>
      <c r="F52" s="9">
        <f>'[2]Расходы на содерж СМП 2013'!E48</f>
        <v>15910</v>
      </c>
      <c r="G52" s="9">
        <f t="shared" si="11"/>
        <v>115014</v>
      </c>
      <c r="H52" s="9">
        <f>'[1]СМП на 2013 год БЕЗ ДОП ВЫПЛАТ'!E117</f>
        <v>718734</v>
      </c>
      <c r="I52" s="9">
        <f>'[2]Расходы на содерж СМП 2013'!F48</f>
        <v>87339</v>
      </c>
      <c r="J52" s="9">
        <f t="shared" si="12"/>
        <v>631395</v>
      </c>
      <c r="K52" s="9">
        <f>'[1]СМП на 2013 год БЕЗ ДОП ВЫПЛАТ'!F117</f>
        <v>150528</v>
      </c>
      <c r="L52" s="9">
        <f>'[2]Расходы на содерж СМП 2013'!G48</f>
        <v>18292</v>
      </c>
      <c r="M52" s="9">
        <f t="shared" si="13"/>
        <v>132236</v>
      </c>
    </row>
    <row r="53" spans="1:13" s="8" customFormat="1" ht="21.75" hidden="1" customHeight="1" x14ac:dyDescent="0.25">
      <c r="A53" s="7"/>
      <c r="B53" s="7" t="s">
        <v>22</v>
      </c>
      <c r="C53" s="10">
        <f>SUM(C45:C52)</f>
        <v>12484372</v>
      </c>
      <c r="D53" s="10">
        <f t="shared" ref="D53:K53" si="14">SUM(D45:D52)</f>
        <v>1614214</v>
      </c>
      <c r="E53" s="10">
        <f t="shared" si="14"/>
        <v>1634204</v>
      </c>
      <c r="F53" s="10">
        <f t="shared" si="14"/>
        <v>211301</v>
      </c>
      <c r="G53" s="10">
        <f t="shared" si="14"/>
        <v>1422903</v>
      </c>
      <c r="H53" s="10">
        <f t="shared" si="14"/>
        <v>8971270</v>
      </c>
      <c r="I53" s="10">
        <f t="shared" si="14"/>
        <v>1159974</v>
      </c>
      <c r="J53" s="10">
        <f t="shared" si="14"/>
        <v>7811296</v>
      </c>
      <c r="K53" s="10">
        <f t="shared" si="14"/>
        <v>1878898</v>
      </c>
      <c r="L53" s="10">
        <f>SUM(L45:L52)</f>
        <v>242939</v>
      </c>
      <c r="M53" s="10">
        <f>SUM(M45:M52)</f>
        <v>1635959</v>
      </c>
    </row>
    <row r="54" spans="1:13" hidden="1" x14ac:dyDescent="0.25"/>
    <row r="55" spans="1:13" ht="53.25" hidden="1" customHeight="1" x14ac:dyDescent="0.25">
      <c r="A55" s="94" t="s">
        <v>0</v>
      </c>
      <c r="B55" s="97" t="s">
        <v>16</v>
      </c>
      <c r="C55" s="89" t="s">
        <v>33</v>
      </c>
      <c r="D55" s="89"/>
      <c r="E55" s="100" t="s">
        <v>34</v>
      </c>
      <c r="F55" s="101"/>
      <c r="G55" s="101"/>
      <c r="H55" s="101"/>
      <c r="I55" s="101"/>
      <c r="J55" s="101"/>
      <c r="K55" s="101"/>
      <c r="L55" s="101"/>
      <c r="M55" s="102"/>
    </row>
    <row r="56" spans="1:13" ht="41.25" hidden="1" customHeight="1" x14ac:dyDescent="0.25">
      <c r="A56" s="95"/>
      <c r="B56" s="98"/>
      <c r="C56" s="86" t="s">
        <v>21</v>
      </c>
      <c r="D56" s="86" t="s">
        <v>20</v>
      </c>
      <c r="E56" s="100" t="s">
        <v>17</v>
      </c>
      <c r="F56" s="101"/>
      <c r="G56" s="102"/>
      <c r="H56" s="100" t="s">
        <v>18</v>
      </c>
      <c r="I56" s="101"/>
      <c r="J56" s="102"/>
      <c r="K56" s="100" t="s">
        <v>19</v>
      </c>
      <c r="L56" s="101"/>
      <c r="M56" s="102"/>
    </row>
    <row r="57" spans="1:13" ht="13.5" hidden="1" customHeight="1" x14ac:dyDescent="0.25">
      <c r="A57" s="95"/>
      <c r="B57" s="98"/>
      <c r="C57" s="87"/>
      <c r="D57" s="87"/>
      <c r="E57" s="103" t="s">
        <v>21</v>
      </c>
      <c r="F57" s="103" t="s">
        <v>26</v>
      </c>
      <c r="G57" s="103"/>
      <c r="H57" s="103" t="s">
        <v>21</v>
      </c>
      <c r="I57" s="103" t="s">
        <v>26</v>
      </c>
      <c r="J57" s="103"/>
      <c r="K57" s="103" t="s">
        <v>21</v>
      </c>
      <c r="L57" s="103" t="s">
        <v>26</v>
      </c>
      <c r="M57" s="103"/>
    </row>
    <row r="58" spans="1:13" ht="50.25" hidden="1" customHeight="1" x14ac:dyDescent="0.25">
      <c r="A58" s="96"/>
      <c r="B58" s="99"/>
      <c r="C58" s="88"/>
      <c r="D58" s="88"/>
      <c r="E58" s="103"/>
      <c r="F58" s="24" t="s">
        <v>25</v>
      </c>
      <c r="G58" s="24" t="s">
        <v>23</v>
      </c>
      <c r="H58" s="103"/>
      <c r="I58" s="24" t="s">
        <v>25</v>
      </c>
      <c r="J58" s="24" t="s">
        <v>23</v>
      </c>
      <c r="K58" s="103"/>
      <c r="L58" s="24" t="s">
        <v>25</v>
      </c>
      <c r="M58" s="24" t="s">
        <v>23</v>
      </c>
    </row>
    <row r="59" spans="1:13" s="2" customFormat="1" ht="12" hidden="1" customHeight="1" x14ac:dyDescent="0.2">
      <c r="A59" s="3">
        <v>1</v>
      </c>
      <c r="B59" s="3">
        <v>2</v>
      </c>
      <c r="C59" s="3">
        <v>3</v>
      </c>
      <c r="D59" s="3">
        <v>4</v>
      </c>
      <c r="E59" s="3">
        <v>5</v>
      </c>
      <c r="F59" s="3">
        <v>6</v>
      </c>
      <c r="G59" s="3">
        <v>7</v>
      </c>
      <c r="H59" s="3">
        <v>8</v>
      </c>
      <c r="I59" s="3">
        <v>9</v>
      </c>
      <c r="J59" s="3">
        <v>10</v>
      </c>
      <c r="K59" s="3">
        <v>11</v>
      </c>
      <c r="L59" s="3">
        <v>12</v>
      </c>
      <c r="M59" s="3">
        <v>13</v>
      </c>
    </row>
    <row r="60" spans="1:13" ht="39.75" hidden="1" customHeight="1" x14ac:dyDescent="0.25">
      <c r="A60" s="1" t="s">
        <v>1</v>
      </c>
      <c r="B60" s="5" t="s">
        <v>2</v>
      </c>
      <c r="C60" s="9">
        <f t="shared" ref="C60:D67" si="15">E60+H60+K60</f>
        <v>16050342</v>
      </c>
      <c r="D60" s="9">
        <f t="shared" si="15"/>
        <v>2172144</v>
      </c>
      <c r="E60" s="9">
        <f>E13+E28+E45</f>
        <v>2100990</v>
      </c>
      <c r="F60" s="9">
        <f t="shared" ref="F60:M60" si="16">F13+F28+F45</f>
        <v>284334</v>
      </c>
      <c r="G60" s="9">
        <f t="shared" si="16"/>
        <v>1816656</v>
      </c>
      <c r="H60" s="9">
        <f t="shared" si="16"/>
        <v>11533776</v>
      </c>
      <c r="I60" s="9">
        <f t="shared" si="16"/>
        <v>1560902</v>
      </c>
      <c r="J60" s="9">
        <f t="shared" si="16"/>
        <v>9972874</v>
      </c>
      <c r="K60" s="9">
        <f t="shared" si="16"/>
        <v>2415576</v>
      </c>
      <c r="L60" s="9">
        <f t="shared" si="16"/>
        <v>326908</v>
      </c>
      <c r="M60" s="9">
        <f t="shared" si="16"/>
        <v>2088668</v>
      </c>
    </row>
    <row r="61" spans="1:13" ht="22.5" hidden="1" customHeight="1" x14ac:dyDescent="0.25">
      <c r="A61" s="1" t="s">
        <v>3</v>
      </c>
      <c r="B61" s="5" t="s">
        <v>4</v>
      </c>
      <c r="C61" s="9">
        <f t="shared" si="15"/>
        <v>4369647</v>
      </c>
      <c r="D61" s="9">
        <f t="shared" si="15"/>
        <v>625839</v>
      </c>
      <c r="E61" s="9">
        <f t="shared" ref="E61:M67" si="17">E14+E29+E46</f>
        <v>571987</v>
      </c>
      <c r="F61" s="9">
        <f t="shared" si="17"/>
        <v>81922</v>
      </c>
      <c r="G61" s="9">
        <f t="shared" si="17"/>
        <v>490065</v>
      </c>
      <c r="H61" s="9">
        <f t="shared" si="17"/>
        <v>3140029</v>
      </c>
      <c r="I61" s="9">
        <f t="shared" si="17"/>
        <v>449729</v>
      </c>
      <c r="J61" s="9">
        <f t="shared" si="17"/>
        <v>2690300</v>
      </c>
      <c r="K61" s="9">
        <f t="shared" si="17"/>
        <v>657631</v>
      </c>
      <c r="L61" s="9">
        <f t="shared" si="17"/>
        <v>94188</v>
      </c>
      <c r="M61" s="9">
        <f t="shared" si="17"/>
        <v>563443</v>
      </c>
    </row>
    <row r="62" spans="1:13" ht="22.5" hidden="1" customHeight="1" x14ac:dyDescent="0.25">
      <c r="A62" s="1" t="s">
        <v>5</v>
      </c>
      <c r="B62" s="5" t="s">
        <v>6</v>
      </c>
      <c r="C62" s="9">
        <f t="shared" si="15"/>
        <v>5145348</v>
      </c>
      <c r="D62" s="9">
        <f t="shared" si="15"/>
        <v>716854</v>
      </c>
      <c r="E62" s="9">
        <f t="shared" si="17"/>
        <v>673526</v>
      </c>
      <c r="F62" s="9">
        <f t="shared" si="17"/>
        <v>93837</v>
      </c>
      <c r="G62" s="9">
        <f t="shared" si="17"/>
        <v>579689</v>
      </c>
      <c r="H62" s="9">
        <f t="shared" si="17"/>
        <v>3697447</v>
      </c>
      <c r="I62" s="9">
        <f t="shared" si="17"/>
        <v>515131</v>
      </c>
      <c r="J62" s="9">
        <f t="shared" si="17"/>
        <v>3182316</v>
      </c>
      <c r="K62" s="9">
        <f t="shared" si="17"/>
        <v>774375</v>
      </c>
      <c r="L62" s="9">
        <f t="shared" si="17"/>
        <v>107886</v>
      </c>
      <c r="M62" s="9">
        <f t="shared" si="17"/>
        <v>666489</v>
      </c>
    </row>
    <row r="63" spans="1:13" ht="22.5" hidden="1" customHeight="1" x14ac:dyDescent="0.25">
      <c r="A63" s="1" t="s">
        <v>7</v>
      </c>
      <c r="B63" s="5" t="s">
        <v>8</v>
      </c>
      <c r="C63" s="9">
        <f t="shared" si="15"/>
        <v>2929707</v>
      </c>
      <c r="D63" s="9">
        <f t="shared" si="15"/>
        <v>387757</v>
      </c>
      <c r="E63" s="9">
        <f t="shared" si="17"/>
        <v>383499</v>
      </c>
      <c r="F63" s="9">
        <f t="shared" si="17"/>
        <v>50757</v>
      </c>
      <c r="G63" s="9">
        <f t="shared" si="17"/>
        <v>332742</v>
      </c>
      <c r="H63" s="9">
        <f t="shared" si="17"/>
        <v>2105287</v>
      </c>
      <c r="I63" s="9">
        <f t="shared" si="17"/>
        <v>278642</v>
      </c>
      <c r="J63" s="9">
        <f t="shared" si="17"/>
        <v>1826645</v>
      </c>
      <c r="K63" s="9">
        <f t="shared" si="17"/>
        <v>440921</v>
      </c>
      <c r="L63" s="9">
        <f t="shared" si="17"/>
        <v>58358</v>
      </c>
      <c r="M63" s="9">
        <f t="shared" si="17"/>
        <v>382563</v>
      </c>
    </row>
    <row r="64" spans="1:13" ht="22.5" hidden="1" customHeight="1" x14ac:dyDescent="0.25">
      <c r="A64" s="1" t="s">
        <v>9</v>
      </c>
      <c r="B64" s="5" t="s">
        <v>10</v>
      </c>
      <c r="C64" s="9">
        <f t="shared" si="15"/>
        <v>2639552</v>
      </c>
      <c r="D64" s="9">
        <f t="shared" si="15"/>
        <v>214381</v>
      </c>
      <c r="E64" s="9">
        <f t="shared" si="17"/>
        <v>345518</v>
      </c>
      <c r="F64" s="9">
        <f t="shared" si="17"/>
        <v>28062</v>
      </c>
      <c r="G64" s="9">
        <f t="shared" si="17"/>
        <v>317456</v>
      </c>
      <c r="H64" s="9">
        <f t="shared" si="17"/>
        <v>1896782</v>
      </c>
      <c r="I64" s="9">
        <f t="shared" si="17"/>
        <v>154055</v>
      </c>
      <c r="J64" s="9">
        <f t="shared" si="17"/>
        <v>1742727</v>
      </c>
      <c r="K64" s="9">
        <f t="shared" si="17"/>
        <v>397252</v>
      </c>
      <c r="L64" s="9">
        <f t="shared" si="17"/>
        <v>32264</v>
      </c>
      <c r="M64" s="9">
        <f t="shared" si="17"/>
        <v>364988</v>
      </c>
    </row>
    <row r="65" spans="1:30" ht="22.5" hidden="1" customHeight="1" x14ac:dyDescent="0.25">
      <c r="A65" s="1" t="s">
        <v>11</v>
      </c>
      <c r="B65" s="5" t="s">
        <v>12</v>
      </c>
      <c r="C65" s="9">
        <f t="shared" si="15"/>
        <v>2308635</v>
      </c>
      <c r="D65" s="9">
        <f t="shared" si="15"/>
        <v>394565</v>
      </c>
      <c r="E65" s="9">
        <f t="shared" si="17"/>
        <v>302200</v>
      </c>
      <c r="F65" s="9">
        <f t="shared" si="17"/>
        <v>51649</v>
      </c>
      <c r="G65" s="9">
        <f t="shared" si="17"/>
        <v>250551</v>
      </c>
      <c r="H65" s="9">
        <f t="shared" si="17"/>
        <v>1658986</v>
      </c>
      <c r="I65" s="9">
        <f t="shared" si="17"/>
        <v>283535</v>
      </c>
      <c r="J65" s="9">
        <f t="shared" si="17"/>
        <v>1375451</v>
      </c>
      <c r="K65" s="9">
        <f t="shared" si="17"/>
        <v>347449</v>
      </c>
      <c r="L65" s="9">
        <f t="shared" si="17"/>
        <v>59381</v>
      </c>
      <c r="M65" s="9">
        <f t="shared" si="17"/>
        <v>288068</v>
      </c>
    </row>
    <row r="66" spans="1:30" ht="22.5" hidden="1" customHeight="1" x14ac:dyDescent="0.25">
      <c r="A66" s="1" t="s">
        <v>13</v>
      </c>
      <c r="B66" s="5" t="s">
        <v>14</v>
      </c>
      <c r="C66" s="9">
        <f t="shared" si="15"/>
        <v>2419627</v>
      </c>
      <c r="D66" s="9">
        <f t="shared" si="15"/>
        <v>663357</v>
      </c>
      <c r="E66" s="9">
        <f t="shared" si="17"/>
        <v>316728</v>
      </c>
      <c r="F66" s="9">
        <f t="shared" si="17"/>
        <v>86833</v>
      </c>
      <c r="G66" s="9">
        <f t="shared" si="17"/>
        <v>229895</v>
      </c>
      <c r="H66" s="9">
        <f t="shared" si="17"/>
        <v>1738744</v>
      </c>
      <c r="I66" s="9">
        <f t="shared" si="17"/>
        <v>476688</v>
      </c>
      <c r="J66" s="9">
        <f t="shared" si="17"/>
        <v>1262056</v>
      </c>
      <c r="K66" s="9">
        <f t="shared" si="17"/>
        <v>364155</v>
      </c>
      <c r="L66" s="9">
        <f t="shared" si="17"/>
        <v>99836</v>
      </c>
      <c r="M66" s="9">
        <f t="shared" si="17"/>
        <v>264319</v>
      </c>
    </row>
    <row r="67" spans="1:30" ht="22.5" hidden="1" customHeight="1" x14ac:dyDescent="0.25">
      <c r="A67" s="1" t="s">
        <v>15</v>
      </c>
      <c r="B67" s="6" t="s">
        <v>60</v>
      </c>
      <c r="C67" s="9">
        <f t="shared" si="15"/>
        <v>3076479</v>
      </c>
      <c r="D67" s="9">
        <f t="shared" si="15"/>
        <v>364623</v>
      </c>
      <c r="E67" s="9">
        <f t="shared" si="17"/>
        <v>402711</v>
      </c>
      <c r="F67" s="9">
        <f t="shared" si="17"/>
        <v>47730</v>
      </c>
      <c r="G67" s="9">
        <f t="shared" si="17"/>
        <v>354981</v>
      </c>
      <c r="H67" s="9">
        <f t="shared" si="17"/>
        <v>2210758</v>
      </c>
      <c r="I67" s="9">
        <f t="shared" si="17"/>
        <v>262017</v>
      </c>
      <c r="J67" s="9">
        <f t="shared" si="17"/>
        <v>1948741</v>
      </c>
      <c r="K67" s="9">
        <f t="shared" si="17"/>
        <v>463010</v>
      </c>
      <c r="L67" s="9">
        <f t="shared" si="17"/>
        <v>54876</v>
      </c>
      <c r="M67" s="9">
        <f t="shared" si="17"/>
        <v>408134</v>
      </c>
    </row>
    <row r="68" spans="1:30" s="8" customFormat="1" ht="21.75" hidden="1" customHeight="1" x14ac:dyDescent="0.25">
      <c r="A68" s="7"/>
      <c r="B68" s="7" t="s">
        <v>22</v>
      </c>
      <c r="C68" s="10">
        <f>SUM(C60:C67)</f>
        <v>38939337</v>
      </c>
      <c r="D68" s="10">
        <f t="shared" ref="D68:K68" si="18">SUM(D60:D67)</f>
        <v>5539520</v>
      </c>
      <c r="E68" s="10">
        <f t="shared" si="18"/>
        <v>5097159</v>
      </c>
      <c r="F68" s="10">
        <f t="shared" si="18"/>
        <v>725124</v>
      </c>
      <c r="G68" s="10">
        <f t="shared" si="18"/>
        <v>4372035</v>
      </c>
      <c r="H68" s="10">
        <f t="shared" si="18"/>
        <v>27981809</v>
      </c>
      <c r="I68" s="10">
        <f t="shared" si="18"/>
        <v>3980699</v>
      </c>
      <c r="J68" s="10">
        <f t="shared" si="18"/>
        <v>24001110</v>
      </c>
      <c r="K68" s="10">
        <f t="shared" si="18"/>
        <v>5860369</v>
      </c>
      <c r="L68" s="10">
        <f>SUM(L60:L67)</f>
        <v>833697</v>
      </c>
      <c r="M68" s="10">
        <f>SUM(M60:M67)</f>
        <v>5026672</v>
      </c>
    </row>
    <row r="69" spans="1:30" s="8" customFormat="1" ht="21.75" hidden="1" customHeight="1" x14ac:dyDescent="0.25">
      <c r="A69" s="18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</row>
    <row r="70" spans="1:30" ht="16.5" hidden="1" customHeight="1" x14ac:dyDescent="0.25">
      <c r="A70" s="93" t="s">
        <v>24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Q70" s="93" t="s">
        <v>24</v>
      </c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</row>
    <row r="71" spans="1:30" ht="16.5" hidden="1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</row>
    <row r="72" spans="1:30" ht="54" hidden="1" customHeight="1" x14ac:dyDescent="0.25">
      <c r="A72" s="94" t="s">
        <v>0</v>
      </c>
      <c r="B72" s="97" t="s">
        <v>16</v>
      </c>
      <c r="C72" s="89" t="s">
        <v>35</v>
      </c>
      <c r="D72" s="89"/>
      <c r="E72" s="100" t="s">
        <v>36</v>
      </c>
      <c r="F72" s="101"/>
      <c r="G72" s="101"/>
      <c r="H72" s="101"/>
      <c r="I72" s="101"/>
      <c r="J72" s="101"/>
      <c r="K72" s="101"/>
      <c r="L72" s="101"/>
      <c r="M72" s="102"/>
      <c r="Q72" s="94" t="s">
        <v>0</v>
      </c>
      <c r="R72" s="97" t="s">
        <v>16</v>
      </c>
      <c r="S72" s="89" t="s">
        <v>62</v>
      </c>
      <c r="T72" s="89"/>
      <c r="U72" s="89"/>
      <c r="V72" s="100" t="s">
        <v>63</v>
      </c>
      <c r="W72" s="101"/>
      <c r="X72" s="101"/>
      <c r="Y72" s="101"/>
      <c r="Z72" s="101"/>
      <c r="AA72" s="101"/>
      <c r="AB72" s="101"/>
      <c r="AC72" s="101"/>
      <c r="AD72" s="102"/>
    </row>
    <row r="73" spans="1:30" ht="41.25" hidden="1" customHeight="1" x14ac:dyDescent="0.25">
      <c r="A73" s="95"/>
      <c r="B73" s="98"/>
      <c r="C73" s="86" t="s">
        <v>21</v>
      </c>
      <c r="D73" s="86" t="s">
        <v>20</v>
      </c>
      <c r="E73" s="100" t="s">
        <v>17</v>
      </c>
      <c r="F73" s="101"/>
      <c r="G73" s="102"/>
      <c r="H73" s="100" t="s">
        <v>18</v>
      </c>
      <c r="I73" s="101"/>
      <c r="J73" s="102"/>
      <c r="K73" s="100" t="s">
        <v>19</v>
      </c>
      <c r="L73" s="101"/>
      <c r="M73" s="102"/>
      <c r="Q73" s="95"/>
      <c r="R73" s="98"/>
      <c r="S73" s="86" t="s">
        <v>21</v>
      </c>
      <c r="T73" s="104" t="s">
        <v>26</v>
      </c>
      <c r="U73" s="105"/>
      <c r="V73" s="100" t="s">
        <v>17</v>
      </c>
      <c r="W73" s="101"/>
      <c r="X73" s="102"/>
      <c r="Y73" s="100" t="s">
        <v>18</v>
      </c>
      <c r="Z73" s="101"/>
      <c r="AA73" s="102"/>
      <c r="AB73" s="100" t="s">
        <v>19</v>
      </c>
      <c r="AC73" s="101"/>
      <c r="AD73" s="102"/>
    </row>
    <row r="74" spans="1:30" ht="14.25" hidden="1" customHeight="1" x14ac:dyDescent="0.25">
      <c r="A74" s="95"/>
      <c r="B74" s="98"/>
      <c r="C74" s="87"/>
      <c r="D74" s="87"/>
      <c r="E74" s="103" t="s">
        <v>21</v>
      </c>
      <c r="F74" s="103" t="s">
        <v>26</v>
      </c>
      <c r="G74" s="103"/>
      <c r="H74" s="103" t="s">
        <v>21</v>
      </c>
      <c r="I74" s="103" t="s">
        <v>26</v>
      </c>
      <c r="J74" s="103"/>
      <c r="K74" s="103" t="s">
        <v>21</v>
      </c>
      <c r="L74" s="103" t="s">
        <v>26</v>
      </c>
      <c r="M74" s="103"/>
      <c r="Q74" s="95"/>
      <c r="R74" s="98"/>
      <c r="S74" s="87"/>
      <c r="T74" s="86" t="s">
        <v>23</v>
      </c>
      <c r="U74" s="86" t="s">
        <v>64</v>
      </c>
      <c r="V74" s="103" t="s">
        <v>21</v>
      </c>
      <c r="W74" s="103" t="s">
        <v>26</v>
      </c>
      <c r="X74" s="103"/>
      <c r="Y74" s="103" t="s">
        <v>21</v>
      </c>
      <c r="Z74" s="103" t="s">
        <v>26</v>
      </c>
      <c r="AA74" s="103"/>
      <c r="AB74" s="103" t="s">
        <v>21</v>
      </c>
      <c r="AC74" s="103" t="s">
        <v>26</v>
      </c>
      <c r="AD74" s="103"/>
    </row>
    <row r="75" spans="1:30" ht="51" hidden="1" customHeight="1" x14ac:dyDescent="0.25">
      <c r="A75" s="96"/>
      <c r="B75" s="99"/>
      <c r="C75" s="88"/>
      <c r="D75" s="88"/>
      <c r="E75" s="103"/>
      <c r="F75" s="24" t="s">
        <v>25</v>
      </c>
      <c r="G75" s="24" t="s">
        <v>23</v>
      </c>
      <c r="H75" s="103"/>
      <c r="I75" s="24" t="s">
        <v>25</v>
      </c>
      <c r="J75" s="24" t="s">
        <v>23</v>
      </c>
      <c r="K75" s="103"/>
      <c r="L75" s="24" t="s">
        <v>25</v>
      </c>
      <c r="M75" s="24" t="s">
        <v>23</v>
      </c>
      <c r="Q75" s="96"/>
      <c r="R75" s="99"/>
      <c r="S75" s="88"/>
      <c r="T75" s="88"/>
      <c r="U75" s="88"/>
      <c r="V75" s="103"/>
      <c r="W75" s="24" t="s">
        <v>25</v>
      </c>
      <c r="X75" s="24" t="s">
        <v>23</v>
      </c>
      <c r="Y75" s="103"/>
      <c r="Z75" s="24" t="s">
        <v>25</v>
      </c>
      <c r="AA75" s="24" t="s">
        <v>23</v>
      </c>
      <c r="AB75" s="103"/>
      <c r="AC75" s="24" t="s">
        <v>25</v>
      </c>
      <c r="AD75" s="24" t="s">
        <v>23</v>
      </c>
    </row>
    <row r="76" spans="1:30" s="2" customFormat="1" ht="12" hidden="1" customHeight="1" x14ac:dyDescent="0.2">
      <c r="A76" s="3">
        <v>1</v>
      </c>
      <c r="B76" s="3">
        <v>2</v>
      </c>
      <c r="C76" s="3">
        <v>3</v>
      </c>
      <c r="D76" s="3">
        <v>4</v>
      </c>
      <c r="E76" s="3">
        <v>5</v>
      </c>
      <c r="F76" s="3">
        <v>6</v>
      </c>
      <c r="G76" s="3">
        <v>7</v>
      </c>
      <c r="H76" s="3">
        <v>8</v>
      </c>
      <c r="I76" s="3">
        <v>9</v>
      </c>
      <c r="J76" s="3">
        <v>10</v>
      </c>
      <c r="K76" s="3">
        <v>11</v>
      </c>
      <c r="L76" s="3">
        <v>12</v>
      </c>
      <c r="M76" s="3">
        <v>13</v>
      </c>
      <c r="Q76" s="3">
        <v>1</v>
      </c>
      <c r="R76" s="3">
        <v>2</v>
      </c>
      <c r="S76" s="3">
        <v>3</v>
      </c>
      <c r="T76" s="3"/>
      <c r="U76" s="3">
        <v>4</v>
      </c>
      <c r="V76" s="3">
        <v>5</v>
      </c>
      <c r="W76" s="3">
        <v>6</v>
      </c>
      <c r="X76" s="3">
        <v>7</v>
      </c>
      <c r="Y76" s="3">
        <v>8</v>
      </c>
      <c r="Z76" s="3">
        <v>9</v>
      </c>
      <c r="AA76" s="3">
        <v>10</v>
      </c>
      <c r="AB76" s="3">
        <v>11</v>
      </c>
      <c r="AC76" s="3">
        <v>12</v>
      </c>
      <c r="AD76" s="3">
        <v>13</v>
      </c>
    </row>
    <row r="77" spans="1:30" ht="36" hidden="1" customHeight="1" x14ac:dyDescent="0.25">
      <c r="A77" s="1" t="s">
        <v>1</v>
      </c>
      <c r="B77" s="5" t="s">
        <v>2</v>
      </c>
      <c r="C77" s="9">
        <f t="shared" ref="C77:D84" si="19">E77+H77+K77</f>
        <v>5186561</v>
      </c>
      <c r="D77" s="9">
        <f t="shared" si="19"/>
        <v>670169</v>
      </c>
      <c r="E77" s="9">
        <f>'[1]СМП на 2013 год БЕЗ ДОП ВЫПЛАТ'!D209</f>
        <v>678921</v>
      </c>
      <c r="F77" s="9">
        <f>'[2]Расходы на содерж СМП 2013'!E79</f>
        <v>87725</v>
      </c>
      <c r="G77" s="9">
        <f>E77-F77</f>
        <v>591196</v>
      </c>
      <c r="H77" s="9">
        <f>'[1]СМП на 2013 год БЕЗ ДОП ВЫПЛАТ'!E209</f>
        <v>3727063</v>
      </c>
      <c r="I77" s="9">
        <f>'[2]Расходы на содерж СМП 2013'!F79</f>
        <v>481583</v>
      </c>
      <c r="J77" s="9">
        <f>H77-I77</f>
        <v>3245480</v>
      </c>
      <c r="K77" s="9">
        <f>'[1]СМП на 2013 год БЕЗ ДОП ВЫПЛАТ'!F209</f>
        <v>780577</v>
      </c>
      <c r="L77" s="9">
        <f>'[2]Расходы на содерж СМП 2013'!G79</f>
        <v>100861</v>
      </c>
      <c r="M77" s="9">
        <f>K77-L77</f>
        <v>679716</v>
      </c>
      <c r="Q77" s="1" t="s">
        <v>1</v>
      </c>
      <c r="R77" s="5" t="s">
        <v>2</v>
      </c>
      <c r="S77" s="9">
        <f>T77+U77</f>
        <v>21236903</v>
      </c>
      <c r="T77" s="9">
        <f>X77+AA77+AD77</f>
        <v>18394590</v>
      </c>
      <c r="U77" s="9">
        <f>W77+Z77+AC77</f>
        <v>2842313</v>
      </c>
      <c r="V77" s="9">
        <f>W77+X77</f>
        <v>2779911</v>
      </c>
      <c r="W77" s="9">
        <f>F60+F77</f>
        <v>372059</v>
      </c>
      <c r="X77" s="9">
        <f>G60+G77</f>
        <v>2407852</v>
      </c>
      <c r="Y77" s="9">
        <f>Z77+AA77</f>
        <v>15260839</v>
      </c>
      <c r="Z77" s="9">
        <f>I60+I77</f>
        <v>2042485</v>
      </c>
      <c r="AA77" s="9">
        <f>J60+J77</f>
        <v>13218354</v>
      </c>
      <c r="AB77" s="9">
        <f>AC77+AD77</f>
        <v>3196153</v>
      </c>
      <c r="AC77" s="9">
        <f>L60+L77</f>
        <v>427769</v>
      </c>
      <c r="AD77" s="9">
        <f>M60+M77</f>
        <v>2768384</v>
      </c>
    </row>
    <row r="78" spans="1:30" ht="21" hidden="1" customHeight="1" x14ac:dyDescent="0.25">
      <c r="A78" s="1" t="s">
        <v>3</v>
      </c>
      <c r="B78" s="5" t="s">
        <v>4</v>
      </c>
      <c r="C78" s="9">
        <f t="shared" si="19"/>
        <v>1678585</v>
      </c>
      <c r="D78" s="9">
        <f t="shared" si="19"/>
        <v>455073</v>
      </c>
      <c r="E78" s="9">
        <f>'[1]СМП на 2013 год БЕЗ ДОП ВЫПЛАТ'!D210</f>
        <v>219727</v>
      </c>
      <c r="F78" s="9">
        <f>'[2]Расходы на содерж СМП 2013'!E80</f>
        <v>59569</v>
      </c>
      <c r="G78" s="9">
        <f t="shared" ref="G78:G84" si="20">E78-F78</f>
        <v>160158</v>
      </c>
      <c r="H78" s="9">
        <f>'[1]СМП на 2013 год БЕЗ ДОП ВЫПЛАТ'!E210</f>
        <v>1206231</v>
      </c>
      <c r="I78" s="9">
        <f>'[2]Расходы на содерж СМП 2013'!F80</f>
        <v>327015</v>
      </c>
      <c r="J78" s="9">
        <f t="shared" ref="J78:J84" si="21">H78-I78</f>
        <v>879216</v>
      </c>
      <c r="K78" s="9">
        <f>'[1]СМП на 2013 год БЕЗ ДОП ВЫПЛАТ'!F210</f>
        <v>252627</v>
      </c>
      <c r="L78" s="9">
        <f>'[2]Расходы на содерж СМП 2013'!G80</f>
        <v>68489</v>
      </c>
      <c r="M78" s="9">
        <f t="shared" ref="M78:M84" si="22">K78-L78</f>
        <v>184138</v>
      </c>
      <c r="Q78" s="1" t="s">
        <v>3</v>
      </c>
      <c r="R78" s="5" t="s">
        <v>4</v>
      </c>
      <c r="S78" s="9">
        <f t="shared" ref="S78:S84" si="23">T78+U78</f>
        <v>6048232</v>
      </c>
      <c r="T78" s="9">
        <f t="shared" ref="T78:T84" si="24">X78+AA78+AD78</f>
        <v>4967320</v>
      </c>
      <c r="U78" s="9">
        <f t="shared" ref="U78:U84" si="25">W78+Z78+AC78</f>
        <v>1080912</v>
      </c>
      <c r="V78" s="9">
        <f t="shared" ref="V78:V84" si="26">W78+X78</f>
        <v>791714</v>
      </c>
      <c r="W78" s="9">
        <f t="shared" ref="W78:X84" si="27">F61+F78</f>
        <v>141491</v>
      </c>
      <c r="X78" s="9">
        <f t="shared" si="27"/>
        <v>650223</v>
      </c>
      <c r="Y78" s="9">
        <f t="shared" ref="Y78:Y84" si="28">Z78+AA78</f>
        <v>4346260</v>
      </c>
      <c r="Z78" s="9">
        <f t="shared" ref="Z78:AA84" si="29">I61+I78</f>
        <v>776744</v>
      </c>
      <c r="AA78" s="9">
        <f t="shared" si="29"/>
        <v>3569516</v>
      </c>
      <c r="AB78" s="9">
        <f t="shared" ref="AB78:AB84" si="30">AC78+AD78</f>
        <v>910258</v>
      </c>
      <c r="AC78" s="9">
        <f t="shared" ref="AC78:AD84" si="31">L61+L78</f>
        <v>162677</v>
      </c>
      <c r="AD78" s="9">
        <f t="shared" si="31"/>
        <v>747581</v>
      </c>
    </row>
    <row r="79" spans="1:30" ht="21" hidden="1" customHeight="1" x14ac:dyDescent="0.25">
      <c r="A79" s="1" t="s">
        <v>5</v>
      </c>
      <c r="B79" s="5" t="s">
        <v>6</v>
      </c>
      <c r="C79" s="9">
        <f t="shared" si="19"/>
        <v>1599306</v>
      </c>
      <c r="D79" s="9">
        <f t="shared" si="19"/>
        <v>144572</v>
      </c>
      <c r="E79" s="9">
        <f>'[1]СМП на 2013 год БЕЗ ДОП ВЫПЛАТ'!D211</f>
        <v>209349</v>
      </c>
      <c r="F79" s="9">
        <f>'[2]Расходы на содерж СМП 2013'!E81</f>
        <v>18924</v>
      </c>
      <c r="G79" s="9">
        <f t="shared" si="20"/>
        <v>190425</v>
      </c>
      <c r="H79" s="9">
        <f>'[1]СМП на 2013 год БЕЗ ДОП ВЫПЛАТ'!E211</f>
        <v>1149261</v>
      </c>
      <c r="I79" s="9">
        <f>'[2]Расходы на содерж СМП 2013'!F81</f>
        <v>103890</v>
      </c>
      <c r="J79" s="9">
        <f t="shared" si="21"/>
        <v>1045371</v>
      </c>
      <c r="K79" s="9">
        <f>'[1]СМП на 2013 год БЕЗ ДОП ВЫПЛАТ'!F211</f>
        <v>240696</v>
      </c>
      <c r="L79" s="9">
        <f>'[2]Расходы на содерж СМП 2013'!G81</f>
        <v>21758</v>
      </c>
      <c r="M79" s="9">
        <f t="shared" si="22"/>
        <v>218938</v>
      </c>
      <c r="Q79" s="1" t="s">
        <v>5</v>
      </c>
      <c r="R79" s="5" t="s">
        <v>6</v>
      </c>
      <c r="S79" s="9">
        <f t="shared" si="23"/>
        <v>6744654</v>
      </c>
      <c r="T79" s="9">
        <f t="shared" si="24"/>
        <v>5883228</v>
      </c>
      <c r="U79" s="9">
        <f t="shared" si="25"/>
        <v>861426</v>
      </c>
      <c r="V79" s="9">
        <f t="shared" si="26"/>
        <v>882875</v>
      </c>
      <c r="W79" s="9">
        <f t="shared" si="27"/>
        <v>112761</v>
      </c>
      <c r="X79" s="9">
        <f t="shared" si="27"/>
        <v>770114</v>
      </c>
      <c r="Y79" s="9">
        <f t="shared" si="28"/>
        <v>4846708</v>
      </c>
      <c r="Z79" s="9">
        <f t="shared" si="29"/>
        <v>619021</v>
      </c>
      <c r="AA79" s="9">
        <f t="shared" si="29"/>
        <v>4227687</v>
      </c>
      <c r="AB79" s="9">
        <f t="shared" si="30"/>
        <v>1015071</v>
      </c>
      <c r="AC79" s="9">
        <f t="shared" si="31"/>
        <v>129644</v>
      </c>
      <c r="AD79" s="9">
        <f t="shared" si="31"/>
        <v>885427</v>
      </c>
    </row>
    <row r="80" spans="1:30" ht="21" hidden="1" customHeight="1" x14ac:dyDescent="0.25">
      <c r="A80" s="1" t="s">
        <v>7</v>
      </c>
      <c r="B80" s="5" t="s">
        <v>8</v>
      </c>
      <c r="C80" s="9">
        <f t="shared" si="19"/>
        <v>857712</v>
      </c>
      <c r="D80" s="9">
        <f t="shared" si="19"/>
        <v>118656</v>
      </c>
      <c r="E80" s="9">
        <f>'[1]СМП на 2013 год БЕЗ ДОП ВЫПЛАТ'!D212</f>
        <v>112274</v>
      </c>
      <c r="F80" s="9">
        <f>'[2]Расходы на содерж СМП 2013'!E82</f>
        <v>15532</v>
      </c>
      <c r="G80" s="9">
        <f t="shared" si="20"/>
        <v>96742</v>
      </c>
      <c r="H80" s="9">
        <f>'[1]СМП на 2013 год БЕЗ ДОП ВЫПЛАТ'!E212</f>
        <v>616352</v>
      </c>
      <c r="I80" s="9">
        <f>'[2]Расходы на содерж СМП 2013'!F82</f>
        <v>85266</v>
      </c>
      <c r="J80" s="9">
        <f t="shared" si="21"/>
        <v>531086</v>
      </c>
      <c r="K80" s="9">
        <f>'[1]СМП на 2013 год БЕЗ ДОП ВЫПЛАТ'!F212</f>
        <v>129086</v>
      </c>
      <c r="L80" s="9">
        <f>'[2]Расходы на содерж СМП 2013'!G82</f>
        <v>17858</v>
      </c>
      <c r="M80" s="9">
        <f t="shared" si="22"/>
        <v>111228</v>
      </c>
      <c r="Q80" s="1" t="s">
        <v>7</v>
      </c>
      <c r="R80" s="5" t="s">
        <v>8</v>
      </c>
      <c r="S80" s="9">
        <f t="shared" si="23"/>
        <v>3787419</v>
      </c>
      <c r="T80" s="9">
        <f t="shared" si="24"/>
        <v>3281006</v>
      </c>
      <c r="U80" s="9">
        <f t="shared" si="25"/>
        <v>506413</v>
      </c>
      <c r="V80" s="9">
        <f t="shared" si="26"/>
        <v>495773</v>
      </c>
      <c r="W80" s="9">
        <f t="shared" si="27"/>
        <v>66289</v>
      </c>
      <c r="X80" s="9">
        <f t="shared" si="27"/>
        <v>429484</v>
      </c>
      <c r="Y80" s="9">
        <f t="shared" si="28"/>
        <v>2721639</v>
      </c>
      <c r="Z80" s="9">
        <f t="shared" si="29"/>
        <v>363908</v>
      </c>
      <c r="AA80" s="9">
        <f t="shared" si="29"/>
        <v>2357731</v>
      </c>
      <c r="AB80" s="9">
        <f t="shared" si="30"/>
        <v>570007</v>
      </c>
      <c r="AC80" s="9">
        <f t="shared" si="31"/>
        <v>76216</v>
      </c>
      <c r="AD80" s="9">
        <f t="shared" si="31"/>
        <v>493791</v>
      </c>
    </row>
    <row r="81" spans="1:30" ht="21" hidden="1" customHeight="1" x14ac:dyDescent="0.25">
      <c r="A81" s="1" t="s">
        <v>9</v>
      </c>
      <c r="B81" s="5" t="s">
        <v>10</v>
      </c>
      <c r="C81" s="9">
        <f t="shared" si="19"/>
        <v>844141</v>
      </c>
      <c r="D81" s="9">
        <f t="shared" si="19"/>
        <v>50659</v>
      </c>
      <c r="E81" s="9">
        <f>'[1]СМП на 2013 год БЕЗ ДОП ВЫПЛАТ'!D213</f>
        <v>110498</v>
      </c>
      <c r="F81" s="9">
        <f>'[2]Расходы на содерж СМП 2013'!E83</f>
        <v>6631</v>
      </c>
      <c r="G81" s="9">
        <f t="shared" si="20"/>
        <v>103867</v>
      </c>
      <c r="H81" s="9">
        <f>'[1]СМП на 2013 год БЕЗ ДОП ВЫПЛАТ'!E213</f>
        <v>606600</v>
      </c>
      <c r="I81" s="9">
        <f>'[2]Расходы на содерж СМП 2013'!F83</f>
        <v>36404</v>
      </c>
      <c r="J81" s="9">
        <f t="shared" si="21"/>
        <v>570196</v>
      </c>
      <c r="K81" s="9">
        <f>'[1]СМП на 2013 год БЕЗ ДОП ВЫПЛАТ'!F213</f>
        <v>127043</v>
      </c>
      <c r="L81" s="9">
        <f>'[2]Расходы на содерж СМП 2013'!G83</f>
        <v>7624</v>
      </c>
      <c r="M81" s="9">
        <f t="shared" si="22"/>
        <v>119419</v>
      </c>
      <c r="Q81" s="1" t="s">
        <v>9</v>
      </c>
      <c r="R81" s="5" t="s">
        <v>10</v>
      </c>
      <c r="S81" s="9">
        <f t="shared" si="23"/>
        <v>3483693</v>
      </c>
      <c r="T81" s="9">
        <f t="shared" si="24"/>
        <v>3218653</v>
      </c>
      <c r="U81" s="9">
        <f t="shared" si="25"/>
        <v>265040</v>
      </c>
      <c r="V81" s="9">
        <f t="shared" si="26"/>
        <v>456016</v>
      </c>
      <c r="W81" s="9">
        <f t="shared" si="27"/>
        <v>34693</v>
      </c>
      <c r="X81" s="9">
        <f t="shared" si="27"/>
        <v>421323</v>
      </c>
      <c r="Y81" s="9">
        <f t="shared" si="28"/>
        <v>2503382</v>
      </c>
      <c r="Z81" s="9">
        <f t="shared" si="29"/>
        <v>190459</v>
      </c>
      <c r="AA81" s="9">
        <f t="shared" si="29"/>
        <v>2312923</v>
      </c>
      <c r="AB81" s="9">
        <f t="shared" si="30"/>
        <v>524295</v>
      </c>
      <c r="AC81" s="9">
        <f t="shared" si="31"/>
        <v>39888</v>
      </c>
      <c r="AD81" s="9">
        <f t="shared" si="31"/>
        <v>484407</v>
      </c>
    </row>
    <row r="82" spans="1:30" ht="21" hidden="1" customHeight="1" x14ac:dyDescent="0.25">
      <c r="A82" s="1" t="s">
        <v>11</v>
      </c>
      <c r="B82" s="5" t="s">
        <v>12</v>
      </c>
      <c r="C82" s="9">
        <f t="shared" si="19"/>
        <v>714023</v>
      </c>
      <c r="D82" s="9">
        <f t="shared" si="19"/>
        <v>92567</v>
      </c>
      <c r="E82" s="9">
        <f>'[1]СМП на 2013 год БЕЗ ДОП ВЫПЛАТ'!D214</f>
        <v>93466</v>
      </c>
      <c r="F82" s="9">
        <f>'[2]Расходы на содерж СМП 2013'!E84</f>
        <v>12117</v>
      </c>
      <c r="G82" s="9">
        <f t="shared" si="20"/>
        <v>81349</v>
      </c>
      <c r="H82" s="9">
        <f>'[1]СМП на 2013 год БЕЗ ДОП ВЫПЛАТ'!E214</f>
        <v>513097</v>
      </c>
      <c r="I82" s="9">
        <f>'[2]Расходы на содерж СМП 2013'!F84</f>
        <v>66519</v>
      </c>
      <c r="J82" s="9">
        <f t="shared" si="21"/>
        <v>446578</v>
      </c>
      <c r="K82" s="9">
        <f>'[1]СМП на 2013 год БЕЗ ДОП ВЫПЛАТ'!F214</f>
        <v>107460</v>
      </c>
      <c r="L82" s="9">
        <f>'[2]Расходы на содерж СМП 2013'!G84</f>
        <v>13931</v>
      </c>
      <c r="M82" s="9">
        <f t="shared" si="22"/>
        <v>93529</v>
      </c>
      <c r="Q82" s="1" t="s">
        <v>11</v>
      </c>
      <c r="R82" s="5" t="s">
        <v>12</v>
      </c>
      <c r="S82" s="9">
        <f t="shared" si="23"/>
        <v>3022658</v>
      </c>
      <c r="T82" s="9">
        <f t="shared" si="24"/>
        <v>2535526</v>
      </c>
      <c r="U82" s="9">
        <f t="shared" si="25"/>
        <v>487132</v>
      </c>
      <c r="V82" s="9">
        <f t="shared" si="26"/>
        <v>395666</v>
      </c>
      <c r="W82" s="9">
        <f t="shared" si="27"/>
        <v>63766</v>
      </c>
      <c r="X82" s="9">
        <f t="shared" si="27"/>
        <v>331900</v>
      </c>
      <c r="Y82" s="9">
        <f t="shared" si="28"/>
        <v>2172083</v>
      </c>
      <c r="Z82" s="9">
        <f t="shared" si="29"/>
        <v>350054</v>
      </c>
      <c r="AA82" s="9">
        <f t="shared" si="29"/>
        <v>1822029</v>
      </c>
      <c r="AB82" s="9">
        <f t="shared" si="30"/>
        <v>454909</v>
      </c>
      <c r="AC82" s="9">
        <f t="shared" si="31"/>
        <v>73312</v>
      </c>
      <c r="AD82" s="9">
        <f t="shared" si="31"/>
        <v>381597</v>
      </c>
    </row>
    <row r="83" spans="1:30" ht="21" hidden="1" customHeight="1" x14ac:dyDescent="0.25">
      <c r="A83" s="1" t="s">
        <v>13</v>
      </c>
      <c r="B83" s="5" t="s">
        <v>14</v>
      </c>
      <c r="C83" s="9">
        <f t="shared" si="19"/>
        <v>759573</v>
      </c>
      <c r="D83" s="9">
        <f t="shared" si="19"/>
        <v>188654</v>
      </c>
      <c r="E83" s="9">
        <f>'[1]СМП на 2013 год БЕЗ ДОП ВЫПЛАТ'!D215</f>
        <v>99428</v>
      </c>
      <c r="F83" s="9">
        <f>'[2]Расходы на содерж СМП 2013'!E85</f>
        <v>24695</v>
      </c>
      <c r="G83" s="9">
        <f t="shared" si="20"/>
        <v>74733</v>
      </c>
      <c r="H83" s="9">
        <f>'[1]СМП на 2013 год БЕЗ ДОП ВЫПЛАТ'!E215</f>
        <v>545829</v>
      </c>
      <c r="I83" s="9">
        <f>'[2]Расходы на содерж СМП 2013'!F85</f>
        <v>135567</v>
      </c>
      <c r="J83" s="9">
        <f t="shared" si="21"/>
        <v>410262</v>
      </c>
      <c r="K83" s="9">
        <f>'[1]СМП на 2013 год БЕЗ ДОП ВЫПЛАТ'!F215</f>
        <v>114316</v>
      </c>
      <c r="L83" s="9">
        <f>'[2]Расходы на содерж СМП 2013'!G85</f>
        <v>28392</v>
      </c>
      <c r="M83" s="9">
        <f t="shared" si="22"/>
        <v>85924</v>
      </c>
      <c r="Q83" s="1" t="s">
        <v>13</v>
      </c>
      <c r="R83" s="5" t="s">
        <v>14</v>
      </c>
      <c r="S83" s="9">
        <f t="shared" si="23"/>
        <v>3179200</v>
      </c>
      <c r="T83" s="9">
        <f t="shared" si="24"/>
        <v>2327189</v>
      </c>
      <c r="U83" s="9">
        <f t="shared" si="25"/>
        <v>852011</v>
      </c>
      <c r="V83" s="9">
        <f t="shared" si="26"/>
        <v>416156</v>
      </c>
      <c r="W83" s="9">
        <f t="shared" si="27"/>
        <v>111528</v>
      </c>
      <c r="X83" s="9">
        <f t="shared" si="27"/>
        <v>304628</v>
      </c>
      <c r="Y83" s="9">
        <f t="shared" si="28"/>
        <v>2284573</v>
      </c>
      <c r="Z83" s="9">
        <f t="shared" si="29"/>
        <v>612255</v>
      </c>
      <c r="AA83" s="9">
        <f t="shared" si="29"/>
        <v>1672318</v>
      </c>
      <c r="AB83" s="9">
        <f t="shared" si="30"/>
        <v>478471</v>
      </c>
      <c r="AC83" s="9">
        <f t="shared" si="31"/>
        <v>128228</v>
      </c>
      <c r="AD83" s="9">
        <f t="shared" si="31"/>
        <v>350243</v>
      </c>
    </row>
    <row r="84" spans="1:30" ht="21" hidden="1" customHeight="1" x14ac:dyDescent="0.25">
      <c r="A84" s="1" t="s">
        <v>15</v>
      </c>
      <c r="B84" s="6" t="s">
        <v>60</v>
      </c>
      <c r="C84" s="9">
        <f t="shared" si="19"/>
        <v>1000186</v>
      </c>
      <c r="D84" s="9">
        <f t="shared" si="19"/>
        <v>121541</v>
      </c>
      <c r="E84" s="9">
        <f>'[1]СМП на 2013 год БЕЗ ДОП ВЫПЛАТ'!D216</f>
        <v>130924</v>
      </c>
      <c r="F84" s="9">
        <f>'[2]Расходы на содерж СМП 2013'!E86</f>
        <v>15910</v>
      </c>
      <c r="G84" s="9">
        <f t="shared" si="20"/>
        <v>115014</v>
      </c>
      <c r="H84" s="9">
        <f>'[1]СМП на 2013 год БЕЗ ДОП ВЫПЛАТ'!E216</f>
        <v>718734</v>
      </c>
      <c r="I84" s="9">
        <f>'[2]Расходы на содерж СМП 2013'!F86</f>
        <v>87339</v>
      </c>
      <c r="J84" s="9">
        <f t="shared" si="21"/>
        <v>631395</v>
      </c>
      <c r="K84" s="9">
        <f>'[1]СМП на 2013 год БЕЗ ДОП ВЫПЛАТ'!F216</f>
        <v>150528</v>
      </c>
      <c r="L84" s="9">
        <f>'[2]Расходы на содерж СМП 2013'!G86</f>
        <v>18292</v>
      </c>
      <c r="M84" s="9">
        <f t="shared" si="22"/>
        <v>132236</v>
      </c>
      <c r="Q84" s="1" t="s">
        <v>15</v>
      </c>
      <c r="R84" s="6" t="s">
        <v>60</v>
      </c>
      <c r="S84" s="9">
        <f t="shared" si="23"/>
        <v>4076665</v>
      </c>
      <c r="T84" s="9">
        <f t="shared" si="24"/>
        <v>3590501</v>
      </c>
      <c r="U84" s="9">
        <f t="shared" si="25"/>
        <v>486164</v>
      </c>
      <c r="V84" s="9">
        <f t="shared" si="26"/>
        <v>533635</v>
      </c>
      <c r="W84" s="9">
        <f t="shared" si="27"/>
        <v>63640</v>
      </c>
      <c r="X84" s="9">
        <f t="shared" si="27"/>
        <v>469995</v>
      </c>
      <c r="Y84" s="9">
        <f t="shared" si="28"/>
        <v>2929492</v>
      </c>
      <c r="Z84" s="9">
        <f t="shared" si="29"/>
        <v>349356</v>
      </c>
      <c r="AA84" s="9">
        <f t="shared" si="29"/>
        <v>2580136</v>
      </c>
      <c r="AB84" s="9">
        <f t="shared" si="30"/>
        <v>613538</v>
      </c>
      <c r="AC84" s="9">
        <f t="shared" si="31"/>
        <v>73168</v>
      </c>
      <c r="AD84" s="9">
        <f t="shared" si="31"/>
        <v>540370</v>
      </c>
    </row>
    <row r="85" spans="1:30" s="8" customFormat="1" ht="21.75" hidden="1" customHeight="1" x14ac:dyDescent="0.25">
      <c r="A85" s="7"/>
      <c r="B85" s="7" t="s">
        <v>22</v>
      </c>
      <c r="C85" s="10">
        <f>SUM(C77:C84)</f>
        <v>12640087</v>
      </c>
      <c r="D85" s="10">
        <f t="shared" ref="D85:K85" si="32">SUM(D77:D84)</f>
        <v>1841891</v>
      </c>
      <c r="E85" s="10">
        <f t="shared" si="32"/>
        <v>1654587</v>
      </c>
      <c r="F85" s="10">
        <f t="shared" si="32"/>
        <v>241103</v>
      </c>
      <c r="G85" s="10">
        <f t="shared" si="32"/>
        <v>1413484</v>
      </c>
      <c r="H85" s="10">
        <f t="shared" si="32"/>
        <v>9083167</v>
      </c>
      <c r="I85" s="10">
        <f t="shared" si="32"/>
        <v>1323583</v>
      </c>
      <c r="J85" s="10">
        <f t="shared" si="32"/>
        <v>7759584</v>
      </c>
      <c r="K85" s="10">
        <f t="shared" si="32"/>
        <v>1902333</v>
      </c>
      <c r="L85" s="10">
        <f>SUM(L77:L84)</f>
        <v>277205</v>
      </c>
      <c r="M85" s="10">
        <f>SUM(M77:M84)</f>
        <v>1625128</v>
      </c>
      <c r="Q85" s="7"/>
      <c r="R85" s="7" t="s">
        <v>22</v>
      </c>
      <c r="S85" s="10">
        <f>SUM(S77:S84)</f>
        <v>51579424</v>
      </c>
      <c r="T85" s="10">
        <f t="shared" ref="T85:AB85" si="33">SUM(T77:T84)</f>
        <v>44198013</v>
      </c>
      <c r="U85" s="10">
        <f t="shared" si="33"/>
        <v>7381411</v>
      </c>
      <c r="V85" s="10">
        <f t="shared" si="33"/>
        <v>6751746</v>
      </c>
      <c r="W85" s="10">
        <f t="shared" si="33"/>
        <v>966227</v>
      </c>
      <c r="X85" s="10">
        <f t="shared" si="33"/>
        <v>5785519</v>
      </c>
      <c r="Y85" s="10">
        <f t="shared" si="33"/>
        <v>37064976</v>
      </c>
      <c r="Z85" s="10">
        <f t="shared" si="33"/>
        <v>5304282</v>
      </c>
      <c r="AA85" s="10">
        <f t="shared" si="33"/>
        <v>31760694</v>
      </c>
      <c r="AB85" s="10">
        <f t="shared" si="33"/>
        <v>7762702</v>
      </c>
      <c r="AC85" s="10">
        <f>SUM(AC77:AC84)</f>
        <v>1110902</v>
      </c>
      <c r="AD85" s="10">
        <f>SUM(AD77:AD84)</f>
        <v>6651800</v>
      </c>
    </row>
    <row r="86" spans="1:30" hidden="1" x14ac:dyDescent="0.25"/>
    <row r="87" spans="1:30" ht="52.5" hidden="1" customHeight="1" x14ac:dyDescent="0.25">
      <c r="A87" s="94" t="s">
        <v>0</v>
      </c>
      <c r="B87" s="97" t="s">
        <v>16</v>
      </c>
      <c r="C87" s="89" t="s">
        <v>37</v>
      </c>
      <c r="D87" s="89"/>
      <c r="E87" s="100" t="s">
        <v>38</v>
      </c>
      <c r="F87" s="101"/>
      <c r="G87" s="101"/>
      <c r="H87" s="101"/>
      <c r="I87" s="101"/>
      <c r="J87" s="101"/>
      <c r="K87" s="101"/>
      <c r="L87" s="101"/>
      <c r="M87" s="102"/>
    </row>
    <row r="88" spans="1:30" ht="41.25" hidden="1" customHeight="1" x14ac:dyDescent="0.25">
      <c r="A88" s="95"/>
      <c r="B88" s="98"/>
      <c r="C88" s="86" t="s">
        <v>21</v>
      </c>
      <c r="D88" s="86" t="s">
        <v>20</v>
      </c>
      <c r="E88" s="100" t="s">
        <v>17</v>
      </c>
      <c r="F88" s="101"/>
      <c r="G88" s="102"/>
      <c r="H88" s="100" t="s">
        <v>18</v>
      </c>
      <c r="I88" s="101"/>
      <c r="J88" s="102"/>
      <c r="K88" s="100" t="s">
        <v>19</v>
      </c>
      <c r="L88" s="101"/>
      <c r="M88" s="102"/>
    </row>
    <row r="89" spans="1:30" ht="12.75" hidden="1" customHeight="1" x14ac:dyDescent="0.25">
      <c r="A89" s="95"/>
      <c r="B89" s="98"/>
      <c r="C89" s="87"/>
      <c r="D89" s="87"/>
      <c r="E89" s="103" t="s">
        <v>21</v>
      </c>
      <c r="F89" s="103" t="s">
        <v>26</v>
      </c>
      <c r="G89" s="103"/>
      <c r="H89" s="103" t="s">
        <v>21</v>
      </c>
      <c r="I89" s="103" t="s">
        <v>26</v>
      </c>
      <c r="J89" s="103"/>
      <c r="K89" s="103" t="s">
        <v>21</v>
      </c>
      <c r="L89" s="103" t="s">
        <v>26</v>
      </c>
      <c r="M89" s="103"/>
    </row>
    <row r="90" spans="1:30" ht="60.75" hidden="1" customHeight="1" x14ac:dyDescent="0.25">
      <c r="A90" s="96"/>
      <c r="B90" s="99"/>
      <c r="C90" s="88"/>
      <c r="D90" s="88"/>
      <c r="E90" s="103"/>
      <c r="F90" s="24" t="s">
        <v>25</v>
      </c>
      <c r="G90" s="24" t="s">
        <v>23</v>
      </c>
      <c r="H90" s="103"/>
      <c r="I90" s="24" t="s">
        <v>25</v>
      </c>
      <c r="J90" s="24" t="s">
        <v>23</v>
      </c>
      <c r="K90" s="103"/>
      <c r="L90" s="24" t="s">
        <v>25</v>
      </c>
      <c r="M90" s="24" t="s">
        <v>23</v>
      </c>
    </row>
    <row r="91" spans="1:30" s="2" customFormat="1" ht="12" hidden="1" customHeight="1" x14ac:dyDescent="0.2">
      <c r="A91" s="3">
        <v>1</v>
      </c>
      <c r="B91" s="3">
        <v>2</v>
      </c>
      <c r="C91" s="3">
        <v>3</v>
      </c>
      <c r="D91" s="3">
        <v>4</v>
      </c>
      <c r="E91" s="3">
        <v>5</v>
      </c>
      <c r="F91" s="3">
        <v>6</v>
      </c>
      <c r="G91" s="3">
        <v>7</v>
      </c>
      <c r="H91" s="3">
        <v>8</v>
      </c>
      <c r="I91" s="3">
        <v>9</v>
      </c>
      <c r="J91" s="3">
        <v>10</v>
      </c>
      <c r="K91" s="3">
        <v>11</v>
      </c>
      <c r="L91" s="3">
        <v>12</v>
      </c>
      <c r="M91" s="3">
        <v>13</v>
      </c>
    </row>
    <row r="92" spans="1:30" ht="39.75" hidden="1" customHeight="1" x14ac:dyDescent="0.25">
      <c r="A92" s="1" t="s">
        <v>1</v>
      </c>
      <c r="B92" s="5" t="s">
        <v>2</v>
      </c>
      <c r="C92" s="9">
        <f t="shared" ref="C92:D99" si="34">E92+H92+K92</f>
        <v>5321792</v>
      </c>
      <c r="D92" s="9">
        <f t="shared" si="34"/>
        <v>805401</v>
      </c>
      <c r="E92" s="9">
        <f>'[1]СМП на 2013 год БЕЗ ДОП ВЫПЛАТ'!D259</f>
        <v>696622</v>
      </c>
      <c r="F92" s="9">
        <f>'[2]Расходы на содерж СМП 2013'!E92</f>
        <v>105427</v>
      </c>
      <c r="G92" s="9">
        <f>E92-F92</f>
        <v>591195</v>
      </c>
      <c r="H92" s="9">
        <f>'[1]СМП на 2013 год БЕЗ ДОП ВЫПЛАТ'!E259</f>
        <v>3824240</v>
      </c>
      <c r="I92" s="9">
        <f>'[2]Расходы на содерж СМП 2013'!F92</f>
        <v>578761</v>
      </c>
      <c r="J92" s="9">
        <f>H92-I92</f>
        <v>3245479</v>
      </c>
      <c r="K92" s="9">
        <f>'[1]СМП на 2013 год БЕЗ ДОП ВЫПЛАТ'!F259</f>
        <v>800930</v>
      </c>
      <c r="L92" s="9">
        <f>'[2]Расходы на содерж СМП 2013'!G92</f>
        <v>121213</v>
      </c>
      <c r="M92" s="9">
        <f>K92-L92</f>
        <v>679717</v>
      </c>
    </row>
    <row r="93" spans="1:30" ht="19.5" hidden="1" customHeight="1" x14ac:dyDescent="0.25">
      <c r="A93" s="1" t="s">
        <v>3</v>
      </c>
      <c r="B93" s="5" t="s">
        <v>4</v>
      </c>
      <c r="C93" s="9">
        <f t="shared" si="34"/>
        <v>1260635</v>
      </c>
      <c r="D93" s="9">
        <f t="shared" si="34"/>
        <v>37123</v>
      </c>
      <c r="E93" s="9">
        <f>'[1]СМП на 2013 год БЕЗ ДОП ВЫПЛАТ'!D260</f>
        <v>165017</v>
      </c>
      <c r="F93" s="9">
        <f>'[2]Расходы на содерж СМП 2013'!E93</f>
        <v>4859</v>
      </c>
      <c r="G93" s="9">
        <f t="shared" ref="G93:G99" si="35">E93-F93</f>
        <v>160158</v>
      </c>
      <c r="H93" s="9">
        <f>'[1]СМП на 2013 год БЕЗ ДОП ВЫПЛАТ'!E260</f>
        <v>905892</v>
      </c>
      <c r="I93" s="9">
        <f>'[2]Расходы на содерж СМП 2013'!F93</f>
        <v>26677</v>
      </c>
      <c r="J93" s="9">
        <f t="shared" ref="J93:J99" si="36">H93-I93</f>
        <v>879215</v>
      </c>
      <c r="K93" s="9">
        <f>'[1]СМП на 2013 год БЕЗ ДОП ВЫПЛАТ'!F260</f>
        <v>189726</v>
      </c>
      <c r="L93" s="9">
        <f>'[2]Расходы на содерж СМП 2013'!G93</f>
        <v>5587</v>
      </c>
      <c r="M93" s="9">
        <f t="shared" ref="M93:M99" si="37">K93-L93</f>
        <v>184139</v>
      </c>
    </row>
    <row r="94" spans="1:30" ht="19.5" hidden="1" customHeight="1" x14ac:dyDescent="0.25">
      <c r="A94" s="1" t="s">
        <v>5</v>
      </c>
      <c r="B94" s="5" t="s">
        <v>6</v>
      </c>
      <c r="C94" s="9">
        <f t="shared" si="34"/>
        <v>1569624</v>
      </c>
      <c r="D94" s="9">
        <f t="shared" si="34"/>
        <v>114890</v>
      </c>
      <c r="E94" s="9">
        <f>'[1]СМП на 2013 год БЕЗ ДОП ВЫПЛАТ'!D261</f>
        <v>205464</v>
      </c>
      <c r="F94" s="9">
        <f>'[2]Расходы на содерж СМП 2013'!E94</f>
        <v>15039</v>
      </c>
      <c r="G94" s="9">
        <f t="shared" si="35"/>
        <v>190425</v>
      </c>
      <c r="H94" s="9">
        <f>'[1]СМП на 2013 год БЕЗ ДОП ВЫПЛАТ'!E261</f>
        <v>1127932</v>
      </c>
      <c r="I94" s="9">
        <f>'[2]Расходы на содерж СМП 2013'!F94</f>
        <v>82560</v>
      </c>
      <c r="J94" s="9">
        <f t="shared" si="36"/>
        <v>1045372</v>
      </c>
      <c r="K94" s="9">
        <f>'[1]СМП на 2013 год БЕЗ ДОП ВЫПЛАТ'!F261</f>
        <v>236228</v>
      </c>
      <c r="L94" s="9">
        <f>'[2]Расходы на содерж СМП 2013'!G94</f>
        <v>17291</v>
      </c>
      <c r="M94" s="9">
        <f t="shared" si="37"/>
        <v>218937</v>
      </c>
    </row>
    <row r="95" spans="1:30" ht="19.5" hidden="1" customHeight="1" x14ac:dyDescent="0.25">
      <c r="A95" s="1" t="s">
        <v>7</v>
      </c>
      <c r="B95" s="5" t="s">
        <v>8</v>
      </c>
      <c r="C95" s="9">
        <f t="shared" si="34"/>
        <v>932518</v>
      </c>
      <c r="D95" s="9">
        <f t="shared" si="34"/>
        <v>96136</v>
      </c>
      <c r="E95" s="9">
        <f>'[1]СМП на 2013 год БЕЗ ДОП ВЫПЛАТ'!D262</f>
        <v>122067</v>
      </c>
      <c r="F95" s="9">
        <f>'[2]Расходы на содерж СМП 2013'!E95</f>
        <v>12584</v>
      </c>
      <c r="G95" s="9">
        <f t="shared" si="35"/>
        <v>109483</v>
      </c>
      <c r="H95" s="9">
        <f>'[1]СМП на 2013 год БЕЗ ДОП ВЫПЛАТ'!E262</f>
        <v>670107</v>
      </c>
      <c r="I95" s="9">
        <f>'[2]Расходы на содерж СМП 2013'!F95</f>
        <v>69083</v>
      </c>
      <c r="J95" s="9">
        <f t="shared" si="36"/>
        <v>601024</v>
      </c>
      <c r="K95" s="9">
        <f>'[1]СМП на 2013 год БЕЗ ДОП ВЫПЛАТ'!F262</f>
        <v>140344</v>
      </c>
      <c r="L95" s="9">
        <f>'[2]Расходы на содерж СМП 2013'!G95</f>
        <v>14469</v>
      </c>
      <c r="M95" s="9">
        <f t="shared" si="37"/>
        <v>125875</v>
      </c>
    </row>
    <row r="96" spans="1:30" ht="19.5" hidden="1" customHeight="1" x14ac:dyDescent="0.25">
      <c r="A96" s="1" t="s">
        <v>9</v>
      </c>
      <c r="B96" s="5" t="s">
        <v>10</v>
      </c>
      <c r="C96" s="9">
        <f t="shared" si="34"/>
        <v>831503</v>
      </c>
      <c r="D96" s="9">
        <f t="shared" si="34"/>
        <v>38021</v>
      </c>
      <c r="E96" s="9">
        <f>'[1]СМП на 2013 год БЕЗ ДОП ВЫПЛАТ'!D263</f>
        <v>108844</v>
      </c>
      <c r="F96" s="9">
        <f>'[2]Расходы на содерж СМП 2013'!E96</f>
        <v>4977</v>
      </c>
      <c r="G96" s="9">
        <f t="shared" si="35"/>
        <v>103867</v>
      </c>
      <c r="H96" s="9">
        <f>'[1]СМП на 2013 год БЕЗ ДОП ВЫПЛАТ'!E263</f>
        <v>597518</v>
      </c>
      <c r="I96" s="9">
        <f>'[2]Расходы на содерж СМП 2013'!F96</f>
        <v>27322</v>
      </c>
      <c r="J96" s="9">
        <f t="shared" si="36"/>
        <v>570196</v>
      </c>
      <c r="K96" s="9">
        <f>'[1]СМП на 2013 год БЕЗ ДОП ВЫПЛАТ'!F263</f>
        <v>125141</v>
      </c>
      <c r="L96" s="9">
        <f>'[2]Расходы на содерж СМП 2013'!G96</f>
        <v>5722</v>
      </c>
      <c r="M96" s="9">
        <f t="shared" si="37"/>
        <v>119419</v>
      </c>
    </row>
    <row r="97" spans="1:13" ht="19.5" hidden="1" customHeight="1" x14ac:dyDescent="0.25">
      <c r="A97" s="1" t="s">
        <v>11</v>
      </c>
      <c r="B97" s="5" t="s">
        <v>12</v>
      </c>
      <c r="C97" s="9">
        <f t="shared" si="34"/>
        <v>698739</v>
      </c>
      <c r="D97" s="9">
        <f t="shared" si="34"/>
        <v>77283</v>
      </c>
      <c r="E97" s="9">
        <f>'[1]СМП на 2013 год БЕЗ ДОП ВЫПЛАТ'!D264</f>
        <v>91465</v>
      </c>
      <c r="F97" s="9">
        <f>'[2]Расходы на содерж СМП 2013'!E97</f>
        <v>10116</v>
      </c>
      <c r="G97" s="9">
        <f t="shared" si="35"/>
        <v>81349</v>
      </c>
      <c r="H97" s="9">
        <f>'[1]СМП на 2013 год БЕЗ ДОП ВЫПЛАТ'!E264</f>
        <v>502114</v>
      </c>
      <c r="I97" s="9">
        <f>'[2]Расходы на содерж СМП 2013'!F97</f>
        <v>55536</v>
      </c>
      <c r="J97" s="9">
        <f t="shared" si="36"/>
        <v>446578</v>
      </c>
      <c r="K97" s="9">
        <f>'[1]СМП на 2013 год БЕЗ ДОП ВЫПЛАТ'!F264</f>
        <v>105160</v>
      </c>
      <c r="L97" s="9">
        <f>'[2]Расходы на содерж СМП 2013'!G97</f>
        <v>11631</v>
      </c>
      <c r="M97" s="9">
        <f t="shared" si="37"/>
        <v>93529</v>
      </c>
    </row>
    <row r="98" spans="1:13" ht="19.5" hidden="1" customHeight="1" x14ac:dyDescent="0.25">
      <c r="A98" s="1" t="s">
        <v>13</v>
      </c>
      <c r="B98" s="5" t="s">
        <v>14</v>
      </c>
      <c r="C98" s="9">
        <f t="shared" si="34"/>
        <v>712756</v>
      </c>
      <c r="D98" s="9">
        <f t="shared" si="34"/>
        <v>141837</v>
      </c>
      <c r="E98" s="9">
        <f>'[1]СМП на 2013 год БЕЗ ДОП ВЫПЛАТ'!D265</f>
        <v>93300</v>
      </c>
      <c r="F98" s="9">
        <f>'[2]Расходы на содерж СМП 2013'!E98</f>
        <v>18567</v>
      </c>
      <c r="G98" s="9">
        <f t="shared" si="35"/>
        <v>74733</v>
      </c>
      <c r="H98" s="9">
        <f>'[1]СМП на 2013 год БЕЗ ДОП ВЫПЛАТ'!E265</f>
        <v>512186</v>
      </c>
      <c r="I98" s="9">
        <f>'[2]Расходы на содерж СМП 2013'!F98</f>
        <v>101924</v>
      </c>
      <c r="J98" s="9">
        <f t="shared" si="36"/>
        <v>410262</v>
      </c>
      <c r="K98" s="9">
        <f>'[1]СМП на 2013 год БЕЗ ДОП ВЫПЛАТ'!F265</f>
        <v>107270</v>
      </c>
      <c r="L98" s="9">
        <f>'[2]Расходы на содерж СМП 2013'!G98</f>
        <v>21346</v>
      </c>
      <c r="M98" s="9">
        <f t="shared" si="37"/>
        <v>85924</v>
      </c>
    </row>
    <row r="99" spans="1:13" ht="19.5" hidden="1" customHeight="1" x14ac:dyDescent="0.25">
      <c r="A99" s="1" t="s">
        <v>15</v>
      </c>
      <c r="B99" s="6" t="s">
        <v>60</v>
      </c>
      <c r="C99" s="9">
        <f t="shared" si="34"/>
        <v>977315</v>
      </c>
      <c r="D99" s="9">
        <f t="shared" si="34"/>
        <v>98669</v>
      </c>
      <c r="E99" s="9">
        <f>'[1]СМП на 2013 год БЕЗ ДОП ВЫПЛАТ'!D266</f>
        <v>127930</v>
      </c>
      <c r="F99" s="9">
        <f>'[2]Расходы на содерж СМП 2013'!E99</f>
        <v>12916</v>
      </c>
      <c r="G99" s="9">
        <f t="shared" si="35"/>
        <v>115014</v>
      </c>
      <c r="H99" s="9">
        <f>'[1]СМП на 2013 год БЕЗ ДОП ВЫПЛАТ'!E266</f>
        <v>702299</v>
      </c>
      <c r="I99" s="9">
        <f>'[2]Расходы на содерж СМП 2013'!F99</f>
        <v>70903</v>
      </c>
      <c r="J99" s="9">
        <f t="shared" si="36"/>
        <v>631396</v>
      </c>
      <c r="K99" s="9">
        <f>'[1]СМП на 2013 год БЕЗ ДОП ВЫПЛАТ'!F266</f>
        <v>147086</v>
      </c>
      <c r="L99" s="9">
        <f>'[2]Расходы на содерж СМП 2013'!G99</f>
        <v>14850</v>
      </c>
      <c r="M99" s="9">
        <f t="shared" si="37"/>
        <v>132236</v>
      </c>
    </row>
    <row r="100" spans="1:13" s="8" customFormat="1" ht="21.75" hidden="1" customHeight="1" x14ac:dyDescent="0.25">
      <c r="A100" s="7"/>
      <c r="B100" s="7" t="s">
        <v>22</v>
      </c>
      <c r="C100" s="10">
        <f>SUM(C92:C99)</f>
        <v>12304882</v>
      </c>
      <c r="D100" s="10">
        <f t="shared" ref="D100:K100" si="38">SUM(D92:D99)</f>
        <v>1409360</v>
      </c>
      <c r="E100" s="10">
        <f t="shared" si="38"/>
        <v>1610709</v>
      </c>
      <c r="F100" s="10">
        <f t="shared" si="38"/>
        <v>184485</v>
      </c>
      <c r="G100" s="10">
        <f t="shared" si="38"/>
        <v>1426224</v>
      </c>
      <c r="H100" s="10">
        <f t="shared" si="38"/>
        <v>8842288</v>
      </c>
      <c r="I100" s="10">
        <f t="shared" si="38"/>
        <v>1012766</v>
      </c>
      <c r="J100" s="10">
        <f t="shared" si="38"/>
        <v>7829522</v>
      </c>
      <c r="K100" s="10">
        <f t="shared" si="38"/>
        <v>1851885</v>
      </c>
      <c r="L100" s="10">
        <f>SUM(L92:L99)</f>
        <v>212109</v>
      </c>
      <c r="M100" s="10">
        <f>SUM(M92:M99)</f>
        <v>1639776</v>
      </c>
    </row>
    <row r="101" spans="1:13" hidden="1" x14ac:dyDescent="0.25"/>
    <row r="102" spans="1:13" ht="16.5" hidden="1" customHeight="1" x14ac:dyDescent="0.25">
      <c r="A102" s="93" t="s">
        <v>24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</row>
    <row r="103" spans="1:13" ht="16.5" hidden="1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</row>
    <row r="104" spans="1:13" ht="51.75" hidden="1" customHeight="1" x14ac:dyDescent="0.25">
      <c r="A104" s="94" t="s">
        <v>0</v>
      </c>
      <c r="B104" s="97" t="s">
        <v>16</v>
      </c>
      <c r="C104" s="89" t="s">
        <v>39</v>
      </c>
      <c r="D104" s="89"/>
      <c r="E104" s="100" t="s">
        <v>40</v>
      </c>
      <c r="F104" s="101"/>
      <c r="G104" s="101"/>
      <c r="H104" s="101"/>
      <c r="I104" s="101"/>
      <c r="J104" s="101"/>
      <c r="K104" s="101"/>
      <c r="L104" s="101"/>
      <c r="M104" s="102"/>
    </row>
    <row r="105" spans="1:13" ht="41.25" hidden="1" customHeight="1" x14ac:dyDescent="0.25">
      <c r="A105" s="95"/>
      <c r="B105" s="98"/>
      <c r="C105" s="86" t="s">
        <v>21</v>
      </c>
      <c r="D105" s="86" t="s">
        <v>20</v>
      </c>
      <c r="E105" s="100" t="s">
        <v>17</v>
      </c>
      <c r="F105" s="101"/>
      <c r="G105" s="102"/>
      <c r="H105" s="100" t="s">
        <v>18</v>
      </c>
      <c r="I105" s="101"/>
      <c r="J105" s="102"/>
      <c r="K105" s="100" t="s">
        <v>19</v>
      </c>
      <c r="L105" s="101"/>
      <c r="M105" s="102"/>
    </row>
    <row r="106" spans="1:13" ht="13.5" hidden="1" customHeight="1" x14ac:dyDescent="0.25">
      <c r="A106" s="95"/>
      <c r="B106" s="98"/>
      <c r="C106" s="87"/>
      <c r="D106" s="87"/>
      <c r="E106" s="103" t="s">
        <v>21</v>
      </c>
      <c r="F106" s="103" t="s">
        <v>26</v>
      </c>
      <c r="G106" s="103"/>
      <c r="H106" s="103" t="s">
        <v>21</v>
      </c>
      <c r="I106" s="103" t="s">
        <v>26</v>
      </c>
      <c r="J106" s="103"/>
      <c r="K106" s="103" t="s">
        <v>21</v>
      </c>
      <c r="L106" s="103" t="s">
        <v>26</v>
      </c>
      <c r="M106" s="103"/>
    </row>
    <row r="107" spans="1:13" ht="55.5" hidden="1" customHeight="1" x14ac:dyDescent="0.25">
      <c r="A107" s="96"/>
      <c r="B107" s="99"/>
      <c r="C107" s="88"/>
      <c r="D107" s="88"/>
      <c r="E107" s="103"/>
      <c r="F107" s="24" t="s">
        <v>25</v>
      </c>
      <c r="G107" s="24" t="s">
        <v>23</v>
      </c>
      <c r="H107" s="103"/>
      <c r="I107" s="24" t="s">
        <v>25</v>
      </c>
      <c r="J107" s="24" t="s">
        <v>23</v>
      </c>
      <c r="K107" s="103"/>
      <c r="L107" s="24" t="s">
        <v>25</v>
      </c>
      <c r="M107" s="24" t="s">
        <v>23</v>
      </c>
    </row>
    <row r="108" spans="1:13" s="2" customFormat="1" ht="12" hidden="1" customHeight="1" x14ac:dyDescent="0.2">
      <c r="A108" s="3">
        <v>1</v>
      </c>
      <c r="B108" s="3">
        <v>2</v>
      </c>
      <c r="C108" s="3">
        <v>3</v>
      </c>
      <c r="D108" s="3">
        <v>4</v>
      </c>
      <c r="E108" s="3">
        <v>5</v>
      </c>
      <c r="F108" s="3">
        <v>6</v>
      </c>
      <c r="G108" s="3">
        <v>7</v>
      </c>
      <c r="H108" s="3">
        <v>8</v>
      </c>
      <c r="I108" s="3">
        <v>9</v>
      </c>
      <c r="J108" s="3">
        <v>10</v>
      </c>
      <c r="K108" s="3">
        <v>11</v>
      </c>
      <c r="L108" s="3">
        <v>12</v>
      </c>
      <c r="M108" s="3">
        <v>13</v>
      </c>
    </row>
    <row r="109" spans="1:13" ht="39.75" hidden="1" customHeight="1" x14ac:dyDescent="0.25">
      <c r="A109" s="1" t="s">
        <v>1</v>
      </c>
      <c r="B109" s="5" t="s">
        <v>2</v>
      </c>
      <c r="C109" s="9">
        <f t="shared" ref="C109:D116" si="39">E109+H109+K109</f>
        <v>5084911</v>
      </c>
      <c r="D109" s="9">
        <f t="shared" si="39"/>
        <v>558562</v>
      </c>
      <c r="E109" s="9">
        <f>'[1]СМП на 2013 год БЕЗ ДОП ВЫПЛАТ'!D309</f>
        <v>665615</v>
      </c>
      <c r="F109" s="9">
        <f>'[2]Расходы на содерж СМП 2013'!E106</f>
        <v>73116</v>
      </c>
      <c r="G109" s="9">
        <f>E109-F109</f>
        <v>592499</v>
      </c>
      <c r="H109" s="9">
        <f>'[1]СМП на 2013 год БЕЗ ДОП ВЫПЛАТ'!E309</f>
        <v>3654017</v>
      </c>
      <c r="I109" s="9">
        <f>'[2]Расходы на содерж СМП 2013'!F106</f>
        <v>401383</v>
      </c>
      <c r="J109" s="9">
        <f>H109-I109</f>
        <v>3252634</v>
      </c>
      <c r="K109" s="9">
        <f>'[1]СМП на 2013 год БЕЗ ДОП ВЫПЛАТ'!F309</f>
        <v>765279</v>
      </c>
      <c r="L109" s="9">
        <f>'[2]Расходы на содерж СМП 2013'!G106</f>
        <v>84063</v>
      </c>
      <c r="M109" s="9">
        <f>K109-L109</f>
        <v>681216</v>
      </c>
    </row>
    <row r="110" spans="1:13" ht="22.5" hidden="1" customHeight="1" x14ac:dyDescent="0.25">
      <c r="A110" s="1" t="s">
        <v>3</v>
      </c>
      <c r="B110" s="5" t="s">
        <v>4</v>
      </c>
      <c r="C110" s="9">
        <f t="shared" si="39"/>
        <v>1260635</v>
      </c>
      <c r="D110" s="9">
        <f t="shared" si="39"/>
        <v>37123</v>
      </c>
      <c r="E110" s="9">
        <f>'[1]СМП на 2013 год БЕЗ ДОП ВЫПЛАТ'!D310</f>
        <v>165017</v>
      </c>
      <c r="F110" s="9">
        <f>'[2]Расходы на содерж СМП 2013'!E107</f>
        <v>4860</v>
      </c>
      <c r="G110" s="9">
        <f t="shared" ref="G110:G116" si="40">E110-F110</f>
        <v>160157</v>
      </c>
      <c r="H110" s="9">
        <f>'[1]СМП на 2013 год БЕЗ ДОП ВЫПЛАТ'!E310</f>
        <v>905892</v>
      </c>
      <c r="I110" s="9">
        <f>'[2]Расходы на содерж СМП 2013'!F107</f>
        <v>26676</v>
      </c>
      <c r="J110" s="9">
        <f t="shared" ref="J110:J116" si="41">H110-I110</f>
        <v>879216</v>
      </c>
      <c r="K110" s="9">
        <f>'[1]СМП на 2013 год БЕЗ ДОП ВЫПЛАТ'!F310</f>
        <v>189726</v>
      </c>
      <c r="L110" s="9">
        <f>'[2]Расходы на содерж СМП 2013'!G107</f>
        <v>5587</v>
      </c>
      <c r="M110" s="9">
        <f t="shared" ref="M110:M116" si="42">K110-L110</f>
        <v>184139</v>
      </c>
    </row>
    <row r="111" spans="1:13" ht="22.5" hidden="1" customHeight="1" x14ac:dyDescent="0.25">
      <c r="A111" s="1" t="s">
        <v>5</v>
      </c>
      <c r="B111" s="5" t="s">
        <v>6</v>
      </c>
      <c r="C111" s="9">
        <f t="shared" si="39"/>
        <v>1557279</v>
      </c>
      <c r="D111" s="9">
        <f t="shared" si="39"/>
        <v>102545</v>
      </c>
      <c r="E111" s="9">
        <f>'[1]СМП на 2013 год БЕЗ ДОП ВЫПЛАТ'!D311</f>
        <v>203848</v>
      </c>
      <c r="F111" s="9">
        <f>'[2]Расходы на содерж СМП 2013'!E108</f>
        <v>13423</v>
      </c>
      <c r="G111" s="9">
        <f t="shared" si="40"/>
        <v>190425</v>
      </c>
      <c r="H111" s="9">
        <f>'[1]СМП на 2013 год БЕЗ ДОП ВЫПЛАТ'!E311</f>
        <v>1119061</v>
      </c>
      <c r="I111" s="9">
        <f>'[2]Расходы на содерж СМП 2013'!F108</f>
        <v>73689</v>
      </c>
      <c r="J111" s="9">
        <f t="shared" si="41"/>
        <v>1045372</v>
      </c>
      <c r="K111" s="9">
        <f>'[1]СМП на 2013 год БЕЗ ДОП ВЫПЛАТ'!F311</f>
        <v>234370</v>
      </c>
      <c r="L111" s="9">
        <f>'[2]Расходы на содерж СМП 2013'!G108</f>
        <v>15433</v>
      </c>
      <c r="M111" s="9">
        <f t="shared" si="42"/>
        <v>218937</v>
      </c>
    </row>
    <row r="112" spans="1:13" ht="22.5" hidden="1" customHeight="1" x14ac:dyDescent="0.25">
      <c r="A112" s="1" t="s">
        <v>7</v>
      </c>
      <c r="B112" s="5" t="s">
        <v>8</v>
      </c>
      <c r="C112" s="9">
        <f t="shared" si="39"/>
        <v>841732</v>
      </c>
      <c r="D112" s="9">
        <f t="shared" si="39"/>
        <v>101981</v>
      </c>
      <c r="E112" s="9">
        <f>'[1]СМП на 2013 год БЕЗ ДОП ВЫПЛАТ'!D312</f>
        <v>110183</v>
      </c>
      <c r="F112" s="9">
        <f>'[2]Расходы на содерж СМП 2013'!E109</f>
        <v>13349</v>
      </c>
      <c r="G112" s="9">
        <f t="shared" si="40"/>
        <v>96834</v>
      </c>
      <c r="H112" s="9">
        <f>'[1]СМП на 2013 год БЕЗ ДОП ВЫПЛАТ'!E312</f>
        <v>604869</v>
      </c>
      <c r="I112" s="9">
        <f>'[2]Расходы на содерж СМП 2013'!F109</f>
        <v>73284</v>
      </c>
      <c r="J112" s="9">
        <f t="shared" si="41"/>
        <v>531585</v>
      </c>
      <c r="K112" s="9">
        <f>'[1]СМП на 2013 год БЕЗ ДОП ВЫПЛАТ'!F312</f>
        <v>126680</v>
      </c>
      <c r="L112" s="9">
        <f>'[2]Расходы на содерж СМП 2013'!G109</f>
        <v>15348</v>
      </c>
      <c r="M112" s="9">
        <f t="shared" si="42"/>
        <v>111332</v>
      </c>
    </row>
    <row r="113" spans="1:13" ht="22.5" hidden="1" customHeight="1" x14ac:dyDescent="0.25">
      <c r="A113" s="1" t="s">
        <v>9</v>
      </c>
      <c r="B113" s="5" t="s">
        <v>10</v>
      </c>
      <c r="C113" s="9">
        <f t="shared" si="39"/>
        <v>828097</v>
      </c>
      <c r="D113" s="9">
        <f t="shared" si="39"/>
        <v>34615</v>
      </c>
      <c r="E113" s="9">
        <f>'[1]СМП на 2013 год БЕЗ ДОП ВЫПЛАТ'!D313</f>
        <v>108398</v>
      </c>
      <c r="F113" s="9">
        <f>'[2]Расходы на содерж СМП 2013'!E110</f>
        <v>4531</v>
      </c>
      <c r="G113" s="9">
        <f t="shared" si="40"/>
        <v>103867</v>
      </c>
      <c r="H113" s="9">
        <f>'[1]СМП на 2013 год БЕЗ ДОП ВЫПЛАТ'!E313</f>
        <v>595070</v>
      </c>
      <c r="I113" s="9">
        <f>'[2]Расходы на содерж СМП 2013'!F110</f>
        <v>24874</v>
      </c>
      <c r="J113" s="9">
        <f t="shared" si="41"/>
        <v>570196</v>
      </c>
      <c r="K113" s="9">
        <f>'[1]СМП на 2013 год БЕЗ ДОП ВЫПЛАТ'!F313</f>
        <v>124629</v>
      </c>
      <c r="L113" s="9">
        <f>'[2]Расходы на содерж СМП 2013'!G110</f>
        <v>5210</v>
      </c>
      <c r="M113" s="9">
        <f t="shared" si="42"/>
        <v>119419</v>
      </c>
    </row>
    <row r="114" spans="1:13" ht="22.5" hidden="1" customHeight="1" x14ac:dyDescent="0.25">
      <c r="A114" s="1" t="s">
        <v>11</v>
      </c>
      <c r="B114" s="5" t="s">
        <v>12</v>
      </c>
      <c r="C114" s="9">
        <f t="shared" si="39"/>
        <v>698738</v>
      </c>
      <c r="D114" s="9">
        <f t="shared" si="39"/>
        <v>77283</v>
      </c>
      <c r="E114" s="9">
        <f>'[1]СМП на 2013 год БЕЗ ДОП ВЫПЛАТ'!D314</f>
        <v>91465</v>
      </c>
      <c r="F114" s="9">
        <f>'[2]Расходы на содерж СМП 2013'!E111</f>
        <v>10116</v>
      </c>
      <c r="G114" s="9">
        <f t="shared" si="40"/>
        <v>81349</v>
      </c>
      <c r="H114" s="9">
        <f>'[1]СМП на 2013 год БЕЗ ДОП ВЫПЛАТ'!E314</f>
        <v>502113</v>
      </c>
      <c r="I114" s="9">
        <f>'[2]Расходы на содерж СМП 2013'!F111</f>
        <v>55536</v>
      </c>
      <c r="J114" s="9">
        <f t="shared" si="41"/>
        <v>446577</v>
      </c>
      <c r="K114" s="9">
        <f>'[1]СМП на 2013 год БЕЗ ДОП ВЫПЛАТ'!F314</f>
        <v>105160</v>
      </c>
      <c r="L114" s="9">
        <f>'[2]Расходы на содерж СМП 2013'!G111</f>
        <v>11631</v>
      </c>
      <c r="M114" s="9">
        <f t="shared" si="42"/>
        <v>93529</v>
      </c>
    </row>
    <row r="115" spans="1:13" ht="22.5" hidden="1" customHeight="1" x14ac:dyDescent="0.25">
      <c r="A115" s="1" t="s">
        <v>13</v>
      </c>
      <c r="B115" s="5" t="s">
        <v>14</v>
      </c>
      <c r="C115" s="9">
        <f t="shared" si="39"/>
        <v>706572</v>
      </c>
      <c r="D115" s="9">
        <f t="shared" si="39"/>
        <v>135653</v>
      </c>
      <c r="E115" s="9">
        <f>'[1]СМП на 2013 год БЕЗ ДОП ВЫПЛАТ'!D315</f>
        <v>92490</v>
      </c>
      <c r="F115" s="9">
        <f>'[2]Расходы на содерж СМП 2013'!E112</f>
        <v>17757</v>
      </c>
      <c r="G115" s="9">
        <f t="shared" si="40"/>
        <v>74733</v>
      </c>
      <c r="H115" s="9">
        <f>'[1]СМП на 2013 год БЕЗ ДОП ВЫПЛАТ'!E315</f>
        <v>507743</v>
      </c>
      <c r="I115" s="9">
        <f>'[2]Расходы на содерж СМП 2013'!F112</f>
        <v>97480</v>
      </c>
      <c r="J115" s="9">
        <f t="shared" si="41"/>
        <v>410263</v>
      </c>
      <c r="K115" s="9">
        <f>'[1]СМП на 2013 год БЕЗ ДОП ВЫПЛАТ'!F315</f>
        <v>106339</v>
      </c>
      <c r="L115" s="9">
        <f>'[2]Расходы на содерж СМП 2013'!G112</f>
        <v>20416</v>
      </c>
      <c r="M115" s="9">
        <f t="shared" si="42"/>
        <v>85923</v>
      </c>
    </row>
    <row r="116" spans="1:13" ht="22.5" hidden="1" customHeight="1" x14ac:dyDescent="0.25">
      <c r="A116" s="1" t="s">
        <v>15</v>
      </c>
      <c r="B116" s="6" t="s">
        <v>60</v>
      </c>
      <c r="C116" s="9">
        <f t="shared" si="39"/>
        <v>977315</v>
      </c>
      <c r="D116" s="9">
        <f t="shared" si="39"/>
        <v>98669</v>
      </c>
      <c r="E116" s="9">
        <f>'[1]СМП на 2013 год БЕЗ ДОП ВЫПЛАТ'!D316</f>
        <v>127930</v>
      </c>
      <c r="F116" s="9">
        <f>'[2]Расходы на содерж СМП 2013'!E113</f>
        <v>12916</v>
      </c>
      <c r="G116" s="9">
        <f t="shared" si="40"/>
        <v>115014</v>
      </c>
      <c r="H116" s="9">
        <f>'[1]СМП на 2013 год БЕЗ ДОП ВЫПЛАТ'!E316</f>
        <v>702299</v>
      </c>
      <c r="I116" s="9">
        <f>'[2]Расходы на содерж СМП 2013'!F113</f>
        <v>70903</v>
      </c>
      <c r="J116" s="9">
        <f t="shared" si="41"/>
        <v>631396</v>
      </c>
      <c r="K116" s="9">
        <f>'[1]СМП на 2013 год БЕЗ ДОП ВЫПЛАТ'!F316</f>
        <v>147086</v>
      </c>
      <c r="L116" s="9">
        <f>'[2]Расходы на содерж СМП 2013'!G113</f>
        <v>14850</v>
      </c>
      <c r="M116" s="9">
        <f t="shared" si="42"/>
        <v>132236</v>
      </c>
    </row>
    <row r="117" spans="1:13" s="8" customFormat="1" ht="21.75" hidden="1" customHeight="1" x14ac:dyDescent="0.25">
      <c r="A117" s="7"/>
      <c r="B117" s="7" t="s">
        <v>22</v>
      </c>
      <c r="C117" s="10">
        <f>SUM(C109:C116)</f>
        <v>11955279</v>
      </c>
      <c r="D117" s="10">
        <f t="shared" ref="D117:K117" si="43">SUM(D109:D116)</f>
        <v>1146431</v>
      </c>
      <c r="E117" s="10">
        <f t="shared" si="43"/>
        <v>1564946</v>
      </c>
      <c r="F117" s="10">
        <f t="shared" si="43"/>
        <v>150068</v>
      </c>
      <c r="G117" s="10">
        <f t="shared" si="43"/>
        <v>1414878</v>
      </c>
      <c r="H117" s="10">
        <f t="shared" si="43"/>
        <v>8591064</v>
      </c>
      <c r="I117" s="10">
        <f t="shared" si="43"/>
        <v>823825</v>
      </c>
      <c r="J117" s="10">
        <f t="shared" si="43"/>
        <v>7767239</v>
      </c>
      <c r="K117" s="10">
        <f t="shared" si="43"/>
        <v>1799269</v>
      </c>
      <c r="L117" s="10">
        <f>SUM(L109:L116)</f>
        <v>172538</v>
      </c>
      <c r="M117" s="10">
        <f>SUM(M109:M116)</f>
        <v>1626731</v>
      </c>
    </row>
    <row r="118" spans="1:13" hidden="1" x14ac:dyDescent="0.25"/>
    <row r="119" spans="1:13" ht="48" hidden="1" customHeight="1" x14ac:dyDescent="0.25">
      <c r="A119" s="94" t="s">
        <v>0</v>
      </c>
      <c r="B119" s="97" t="s">
        <v>16</v>
      </c>
      <c r="C119" s="89" t="s">
        <v>41</v>
      </c>
      <c r="D119" s="89"/>
      <c r="E119" s="100" t="s">
        <v>42</v>
      </c>
      <c r="F119" s="101"/>
      <c r="G119" s="101"/>
      <c r="H119" s="101"/>
      <c r="I119" s="101"/>
      <c r="J119" s="101"/>
      <c r="K119" s="101"/>
      <c r="L119" s="101"/>
      <c r="M119" s="102"/>
    </row>
    <row r="120" spans="1:13" ht="41.25" hidden="1" customHeight="1" x14ac:dyDescent="0.25">
      <c r="A120" s="95"/>
      <c r="B120" s="98"/>
      <c r="C120" s="86" t="s">
        <v>21</v>
      </c>
      <c r="D120" s="86" t="s">
        <v>20</v>
      </c>
      <c r="E120" s="100" t="s">
        <v>17</v>
      </c>
      <c r="F120" s="101"/>
      <c r="G120" s="102"/>
      <c r="H120" s="100" t="s">
        <v>18</v>
      </c>
      <c r="I120" s="101"/>
      <c r="J120" s="102"/>
      <c r="K120" s="100" t="s">
        <v>19</v>
      </c>
      <c r="L120" s="101"/>
      <c r="M120" s="102"/>
    </row>
    <row r="121" spans="1:13" ht="13.5" hidden="1" customHeight="1" x14ac:dyDescent="0.25">
      <c r="A121" s="95"/>
      <c r="B121" s="98"/>
      <c r="C121" s="87"/>
      <c r="D121" s="87"/>
      <c r="E121" s="103" t="s">
        <v>21</v>
      </c>
      <c r="F121" s="103" t="s">
        <v>26</v>
      </c>
      <c r="G121" s="103"/>
      <c r="H121" s="103" t="s">
        <v>21</v>
      </c>
      <c r="I121" s="103" t="s">
        <v>26</v>
      </c>
      <c r="J121" s="103"/>
      <c r="K121" s="103" t="s">
        <v>21</v>
      </c>
      <c r="L121" s="103" t="s">
        <v>26</v>
      </c>
      <c r="M121" s="103"/>
    </row>
    <row r="122" spans="1:13" ht="50.25" hidden="1" customHeight="1" x14ac:dyDescent="0.25">
      <c r="A122" s="96"/>
      <c r="B122" s="99"/>
      <c r="C122" s="88"/>
      <c r="D122" s="88"/>
      <c r="E122" s="103"/>
      <c r="F122" s="24" t="s">
        <v>25</v>
      </c>
      <c r="G122" s="24" t="s">
        <v>23</v>
      </c>
      <c r="H122" s="103"/>
      <c r="I122" s="24" t="s">
        <v>25</v>
      </c>
      <c r="J122" s="24" t="s">
        <v>23</v>
      </c>
      <c r="K122" s="103"/>
      <c r="L122" s="24" t="s">
        <v>25</v>
      </c>
      <c r="M122" s="24" t="s">
        <v>23</v>
      </c>
    </row>
    <row r="123" spans="1:13" s="2" customFormat="1" ht="12" hidden="1" customHeight="1" x14ac:dyDescent="0.2">
      <c r="A123" s="3">
        <v>1</v>
      </c>
      <c r="B123" s="3">
        <v>2</v>
      </c>
      <c r="C123" s="3">
        <v>3</v>
      </c>
      <c r="D123" s="3">
        <v>4</v>
      </c>
      <c r="E123" s="3">
        <v>5</v>
      </c>
      <c r="F123" s="3">
        <v>6</v>
      </c>
      <c r="G123" s="3">
        <v>7</v>
      </c>
      <c r="H123" s="3">
        <v>8</v>
      </c>
      <c r="I123" s="3">
        <v>9</v>
      </c>
      <c r="J123" s="3">
        <v>10</v>
      </c>
      <c r="K123" s="3">
        <v>11</v>
      </c>
      <c r="L123" s="3">
        <v>12</v>
      </c>
      <c r="M123" s="3">
        <v>13</v>
      </c>
    </row>
    <row r="124" spans="1:13" ht="39.75" hidden="1" customHeight="1" x14ac:dyDescent="0.25">
      <c r="A124" s="1" t="s">
        <v>1</v>
      </c>
      <c r="B124" s="5" t="s">
        <v>2</v>
      </c>
      <c r="C124" s="9">
        <f>E124+H124+K124</f>
        <v>15593264</v>
      </c>
      <c r="D124" s="9">
        <f>F124+I124+L124</f>
        <v>2034132</v>
      </c>
      <c r="E124" s="9">
        <f>E77+E92+E109</f>
        <v>2041158</v>
      </c>
      <c r="F124" s="9">
        <f>F77+F92+F109</f>
        <v>266268</v>
      </c>
      <c r="G124" s="9">
        <f t="shared" ref="G124:M124" si="44">G77+G92+G109</f>
        <v>1774890</v>
      </c>
      <c r="H124" s="9">
        <f t="shared" si="44"/>
        <v>11205320</v>
      </c>
      <c r="I124" s="9">
        <f t="shared" si="44"/>
        <v>1461727</v>
      </c>
      <c r="J124" s="9">
        <f t="shared" si="44"/>
        <v>9743593</v>
      </c>
      <c r="K124" s="9">
        <f t="shared" si="44"/>
        <v>2346786</v>
      </c>
      <c r="L124" s="9">
        <f t="shared" si="44"/>
        <v>306137</v>
      </c>
      <c r="M124" s="9">
        <f t="shared" si="44"/>
        <v>2040649</v>
      </c>
    </row>
    <row r="125" spans="1:13" ht="21.75" hidden="1" customHeight="1" x14ac:dyDescent="0.25">
      <c r="A125" s="1" t="s">
        <v>3</v>
      </c>
      <c r="B125" s="5" t="s">
        <v>4</v>
      </c>
      <c r="C125" s="9">
        <f t="shared" ref="C125:D131" si="45">E125+H125+K125</f>
        <v>4199855</v>
      </c>
      <c r="D125" s="9">
        <f t="shared" si="45"/>
        <v>529319</v>
      </c>
      <c r="E125" s="9">
        <f t="shared" ref="E125:M131" si="46">E78+E93+E110</f>
        <v>549761</v>
      </c>
      <c r="F125" s="9">
        <f t="shared" si="46"/>
        <v>69288</v>
      </c>
      <c r="G125" s="9">
        <f t="shared" si="46"/>
        <v>480473</v>
      </c>
      <c r="H125" s="9">
        <f t="shared" si="46"/>
        <v>3018015</v>
      </c>
      <c r="I125" s="9">
        <f t="shared" si="46"/>
        <v>380368</v>
      </c>
      <c r="J125" s="9">
        <f t="shared" si="46"/>
        <v>2637647</v>
      </c>
      <c r="K125" s="9">
        <f t="shared" si="46"/>
        <v>632079</v>
      </c>
      <c r="L125" s="9">
        <f t="shared" si="46"/>
        <v>79663</v>
      </c>
      <c r="M125" s="9">
        <f t="shared" si="46"/>
        <v>552416</v>
      </c>
    </row>
    <row r="126" spans="1:13" ht="21.75" hidden="1" customHeight="1" x14ac:dyDescent="0.25">
      <c r="A126" s="1" t="s">
        <v>5</v>
      </c>
      <c r="B126" s="5" t="s">
        <v>6</v>
      </c>
      <c r="C126" s="9">
        <f t="shared" si="45"/>
        <v>4726209</v>
      </c>
      <c r="D126" s="9">
        <f t="shared" si="45"/>
        <v>362007</v>
      </c>
      <c r="E126" s="9">
        <f t="shared" si="46"/>
        <v>618661</v>
      </c>
      <c r="F126" s="9">
        <f t="shared" si="46"/>
        <v>47386</v>
      </c>
      <c r="G126" s="9">
        <f t="shared" si="46"/>
        <v>571275</v>
      </c>
      <c r="H126" s="9">
        <f t="shared" si="46"/>
        <v>3396254</v>
      </c>
      <c r="I126" s="9">
        <f t="shared" si="46"/>
        <v>260139</v>
      </c>
      <c r="J126" s="9">
        <f t="shared" si="46"/>
        <v>3136115</v>
      </c>
      <c r="K126" s="9">
        <f t="shared" si="46"/>
        <v>711294</v>
      </c>
      <c r="L126" s="9">
        <f t="shared" si="46"/>
        <v>54482</v>
      </c>
      <c r="M126" s="9">
        <f t="shared" si="46"/>
        <v>656812</v>
      </c>
    </row>
    <row r="127" spans="1:13" ht="21.75" hidden="1" customHeight="1" x14ac:dyDescent="0.25">
      <c r="A127" s="1" t="s">
        <v>7</v>
      </c>
      <c r="B127" s="5" t="s">
        <v>8</v>
      </c>
      <c r="C127" s="9">
        <f t="shared" si="45"/>
        <v>2631962</v>
      </c>
      <c r="D127" s="9">
        <f t="shared" si="45"/>
        <v>316773</v>
      </c>
      <c r="E127" s="9">
        <f t="shared" si="46"/>
        <v>344524</v>
      </c>
      <c r="F127" s="9">
        <f t="shared" si="46"/>
        <v>41465</v>
      </c>
      <c r="G127" s="9">
        <f t="shared" si="46"/>
        <v>303059</v>
      </c>
      <c r="H127" s="9">
        <f t="shared" si="46"/>
        <v>1891328</v>
      </c>
      <c r="I127" s="9">
        <f t="shared" si="46"/>
        <v>227633</v>
      </c>
      <c r="J127" s="9">
        <f t="shared" si="46"/>
        <v>1663695</v>
      </c>
      <c r="K127" s="9">
        <f t="shared" si="46"/>
        <v>396110</v>
      </c>
      <c r="L127" s="9">
        <f t="shared" si="46"/>
        <v>47675</v>
      </c>
      <c r="M127" s="9">
        <f t="shared" si="46"/>
        <v>348435</v>
      </c>
    </row>
    <row r="128" spans="1:13" ht="21.75" hidden="1" customHeight="1" x14ac:dyDescent="0.25">
      <c r="A128" s="1" t="s">
        <v>9</v>
      </c>
      <c r="B128" s="5" t="s">
        <v>10</v>
      </c>
      <c r="C128" s="9">
        <f t="shared" si="45"/>
        <v>2503741</v>
      </c>
      <c r="D128" s="9">
        <f t="shared" si="45"/>
        <v>123295</v>
      </c>
      <c r="E128" s="9">
        <f t="shared" si="46"/>
        <v>327740</v>
      </c>
      <c r="F128" s="9">
        <f t="shared" si="46"/>
        <v>16139</v>
      </c>
      <c r="G128" s="9">
        <f t="shared" si="46"/>
        <v>311601</v>
      </c>
      <c r="H128" s="9">
        <f t="shared" si="46"/>
        <v>1799188</v>
      </c>
      <c r="I128" s="9">
        <f t="shared" si="46"/>
        <v>88600</v>
      </c>
      <c r="J128" s="9">
        <f t="shared" si="46"/>
        <v>1710588</v>
      </c>
      <c r="K128" s="9">
        <f t="shared" si="46"/>
        <v>376813</v>
      </c>
      <c r="L128" s="9">
        <f t="shared" si="46"/>
        <v>18556</v>
      </c>
      <c r="M128" s="9">
        <f t="shared" si="46"/>
        <v>358257</v>
      </c>
    </row>
    <row r="129" spans="1:13" ht="21.75" hidden="1" customHeight="1" x14ac:dyDescent="0.25">
      <c r="A129" s="1" t="s">
        <v>11</v>
      </c>
      <c r="B129" s="5" t="s">
        <v>12</v>
      </c>
      <c r="C129" s="9">
        <f t="shared" si="45"/>
        <v>2111500</v>
      </c>
      <c r="D129" s="9">
        <f t="shared" si="45"/>
        <v>247133</v>
      </c>
      <c r="E129" s="9">
        <f t="shared" si="46"/>
        <v>276396</v>
      </c>
      <c r="F129" s="9">
        <f t="shared" si="46"/>
        <v>32349</v>
      </c>
      <c r="G129" s="9">
        <f t="shared" si="46"/>
        <v>244047</v>
      </c>
      <c r="H129" s="9">
        <f t="shared" si="46"/>
        <v>1517324</v>
      </c>
      <c r="I129" s="9">
        <f t="shared" si="46"/>
        <v>177591</v>
      </c>
      <c r="J129" s="9">
        <f t="shared" si="46"/>
        <v>1339733</v>
      </c>
      <c r="K129" s="9">
        <f t="shared" si="46"/>
        <v>317780</v>
      </c>
      <c r="L129" s="9">
        <f t="shared" si="46"/>
        <v>37193</v>
      </c>
      <c r="M129" s="9">
        <f t="shared" si="46"/>
        <v>280587</v>
      </c>
    </row>
    <row r="130" spans="1:13" ht="21.75" hidden="1" customHeight="1" x14ac:dyDescent="0.25">
      <c r="A130" s="1" t="s">
        <v>13</v>
      </c>
      <c r="B130" s="5" t="s">
        <v>14</v>
      </c>
      <c r="C130" s="9">
        <f t="shared" si="45"/>
        <v>2178901</v>
      </c>
      <c r="D130" s="9">
        <f t="shared" si="45"/>
        <v>466144</v>
      </c>
      <c r="E130" s="9">
        <f t="shared" si="46"/>
        <v>285218</v>
      </c>
      <c r="F130" s="9">
        <f t="shared" si="46"/>
        <v>61019</v>
      </c>
      <c r="G130" s="9">
        <f t="shared" si="46"/>
        <v>224199</v>
      </c>
      <c r="H130" s="9">
        <f t="shared" si="46"/>
        <v>1565758</v>
      </c>
      <c r="I130" s="9">
        <f t="shared" si="46"/>
        <v>334971</v>
      </c>
      <c r="J130" s="9">
        <f t="shared" si="46"/>
        <v>1230787</v>
      </c>
      <c r="K130" s="9">
        <f t="shared" si="46"/>
        <v>327925</v>
      </c>
      <c r="L130" s="9">
        <f t="shared" si="46"/>
        <v>70154</v>
      </c>
      <c r="M130" s="9">
        <f t="shared" si="46"/>
        <v>257771</v>
      </c>
    </row>
    <row r="131" spans="1:13" ht="21.75" hidden="1" customHeight="1" x14ac:dyDescent="0.25">
      <c r="A131" s="1" t="s">
        <v>15</v>
      </c>
      <c r="B131" s="6" t="s">
        <v>60</v>
      </c>
      <c r="C131" s="9">
        <f t="shared" si="45"/>
        <v>2954816</v>
      </c>
      <c r="D131" s="9">
        <f t="shared" si="45"/>
        <v>318879</v>
      </c>
      <c r="E131" s="9">
        <f t="shared" si="46"/>
        <v>386784</v>
      </c>
      <c r="F131" s="9">
        <f t="shared" si="46"/>
        <v>41742</v>
      </c>
      <c r="G131" s="9">
        <f t="shared" si="46"/>
        <v>345042</v>
      </c>
      <c r="H131" s="9">
        <f t="shared" si="46"/>
        <v>2123332</v>
      </c>
      <c r="I131" s="9">
        <f t="shared" si="46"/>
        <v>229145</v>
      </c>
      <c r="J131" s="9">
        <f t="shared" si="46"/>
        <v>1894187</v>
      </c>
      <c r="K131" s="9">
        <f t="shared" si="46"/>
        <v>444700</v>
      </c>
      <c r="L131" s="9">
        <f t="shared" si="46"/>
        <v>47992</v>
      </c>
      <c r="M131" s="9">
        <f t="shared" si="46"/>
        <v>396708</v>
      </c>
    </row>
    <row r="132" spans="1:13" s="8" customFormat="1" ht="16.5" hidden="1" customHeight="1" x14ac:dyDescent="0.25">
      <c r="A132" s="7"/>
      <c r="B132" s="7" t="s">
        <v>22</v>
      </c>
      <c r="C132" s="10">
        <f>SUM(C124:C131)</f>
        <v>36900248</v>
      </c>
      <c r="D132" s="10">
        <f t="shared" ref="D132:K132" si="47">SUM(D124:D131)</f>
        <v>4397682</v>
      </c>
      <c r="E132" s="10">
        <f t="shared" si="47"/>
        <v>4830242</v>
      </c>
      <c r="F132" s="10">
        <f t="shared" si="47"/>
        <v>575656</v>
      </c>
      <c r="G132" s="10">
        <f t="shared" si="47"/>
        <v>4254586</v>
      </c>
      <c r="H132" s="10">
        <f t="shared" si="47"/>
        <v>26516519</v>
      </c>
      <c r="I132" s="10">
        <f t="shared" si="47"/>
        <v>3160174</v>
      </c>
      <c r="J132" s="10">
        <f t="shared" si="47"/>
        <v>23356345</v>
      </c>
      <c r="K132" s="10">
        <f t="shared" si="47"/>
        <v>5553487</v>
      </c>
      <c r="L132" s="10">
        <f>SUM(L124:L131)</f>
        <v>661852</v>
      </c>
      <c r="M132" s="10">
        <f>SUM(M124:M131)</f>
        <v>4891635</v>
      </c>
    </row>
    <row r="133" spans="1:13" s="8" customFormat="1" ht="21.75" hidden="1" customHeight="1" x14ac:dyDescent="0.25">
      <c r="A133" s="18"/>
      <c r="B133" s="18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1:13" s="8" customFormat="1" ht="6.75" hidden="1" customHeight="1" x14ac:dyDescent="0.25">
      <c r="A134" s="18"/>
      <c r="B134" s="18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</row>
    <row r="135" spans="1:13" ht="16.5" customHeight="1" x14ac:dyDescent="0.25">
      <c r="A135" s="93" t="s">
        <v>24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</row>
    <row r="136" spans="1:13" ht="16.5" customHeight="1" x14ac:dyDescent="0.25">
      <c r="A136" s="93" t="s">
        <v>66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</row>
    <row r="137" spans="1:13" ht="7.5" customHeight="1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</row>
    <row r="138" spans="1:13" ht="53.25" customHeight="1" x14ac:dyDescent="0.25">
      <c r="A138" s="94" t="s">
        <v>0</v>
      </c>
      <c r="B138" s="97" t="s">
        <v>16</v>
      </c>
      <c r="C138" s="89" t="s">
        <v>43</v>
      </c>
      <c r="D138" s="89"/>
      <c r="E138" s="100" t="s">
        <v>44</v>
      </c>
      <c r="F138" s="101"/>
      <c r="G138" s="101"/>
      <c r="H138" s="101"/>
      <c r="I138" s="101"/>
      <c r="J138" s="101"/>
      <c r="K138" s="101"/>
      <c r="L138" s="101"/>
      <c r="M138" s="102"/>
    </row>
    <row r="139" spans="1:13" ht="41.25" customHeight="1" x14ac:dyDescent="0.25">
      <c r="A139" s="95"/>
      <c r="B139" s="98"/>
      <c r="C139" s="86" t="s">
        <v>21</v>
      </c>
      <c r="D139" s="86" t="s">
        <v>20</v>
      </c>
      <c r="E139" s="100" t="s">
        <v>17</v>
      </c>
      <c r="F139" s="101"/>
      <c r="G139" s="102"/>
      <c r="H139" s="100" t="s">
        <v>18</v>
      </c>
      <c r="I139" s="101"/>
      <c r="J139" s="102"/>
      <c r="K139" s="100" t="s">
        <v>19</v>
      </c>
      <c r="L139" s="101"/>
      <c r="M139" s="102"/>
    </row>
    <row r="140" spans="1:13" ht="15.75" customHeight="1" x14ac:dyDescent="0.25">
      <c r="A140" s="95"/>
      <c r="B140" s="98"/>
      <c r="C140" s="87"/>
      <c r="D140" s="87"/>
      <c r="E140" s="103" t="s">
        <v>21</v>
      </c>
      <c r="F140" s="103" t="s">
        <v>26</v>
      </c>
      <c r="G140" s="103"/>
      <c r="H140" s="103" t="s">
        <v>21</v>
      </c>
      <c r="I140" s="103" t="s">
        <v>26</v>
      </c>
      <c r="J140" s="103"/>
      <c r="K140" s="103" t="s">
        <v>21</v>
      </c>
      <c r="L140" s="103" t="s">
        <v>26</v>
      </c>
      <c r="M140" s="103"/>
    </row>
    <row r="141" spans="1:13" ht="53.25" customHeight="1" x14ac:dyDescent="0.25">
      <c r="A141" s="96"/>
      <c r="B141" s="99"/>
      <c r="C141" s="88"/>
      <c r="D141" s="88"/>
      <c r="E141" s="103"/>
      <c r="F141" s="24" t="s">
        <v>25</v>
      </c>
      <c r="G141" s="24" t="s">
        <v>23</v>
      </c>
      <c r="H141" s="103"/>
      <c r="I141" s="24" t="s">
        <v>25</v>
      </c>
      <c r="J141" s="24" t="s">
        <v>23</v>
      </c>
      <c r="K141" s="103"/>
      <c r="L141" s="24" t="s">
        <v>25</v>
      </c>
      <c r="M141" s="24" t="s">
        <v>23</v>
      </c>
    </row>
    <row r="142" spans="1:13" s="2" customFormat="1" ht="12" customHeight="1" x14ac:dyDescent="0.2">
      <c r="A142" s="3">
        <v>1</v>
      </c>
      <c r="B142" s="3">
        <v>2</v>
      </c>
      <c r="C142" s="3">
        <v>3</v>
      </c>
      <c r="D142" s="3">
        <v>4</v>
      </c>
      <c r="E142" s="3">
        <v>5</v>
      </c>
      <c r="F142" s="3">
        <v>6</v>
      </c>
      <c r="G142" s="3">
        <v>7</v>
      </c>
      <c r="H142" s="3">
        <v>8</v>
      </c>
      <c r="I142" s="3">
        <v>9</v>
      </c>
      <c r="J142" s="3">
        <v>10</v>
      </c>
      <c r="K142" s="3">
        <v>11</v>
      </c>
      <c r="L142" s="3">
        <v>12</v>
      </c>
      <c r="M142" s="3">
        <v>13</v>
      </c>
    </row>
    <row r="143" spans="1:13" ht="39.75" customHeight="1" x14ac:dyDescent="0.25">
      <c r="A143" s="1" t="s">
        <v>1</v>
      </c>
      <c r="B143" s="5" t="s">
        <v>2</v>
      </c>
      <c r="C143" s="9">
        <f t="shared" ref="C143:D150" si="48">E143+H143+K143</f>
        <v>5190036</v>
      </c>
      <c r="D143" s="9">
        <f t="shared" si="48"/>
        <v>673644</v>
      </c>
      <c r="E143" s="9">
        <f>'[1]СМП на 2013 год БЕЗ ДОП ВЫПЛАТ'!D407</f>
        <v>679376</v>
      </c>
      <c r="F143" s="9">
        <f>'[2]Расходы на содерж СМП 2013'!E145</f>
        <v>88180</v>
      </c>
      <c r="G143" s="9">
        <f>E143-F143</f>
        <v>591196</v>
      </c>
      <c r="H143" s="9">
        <f>'[1]СМП на 2013 год БЕЗ ДОП ВЫПЛАТ'!E407</f>
        <v>3729560</v>
      </c>
      <c r="I143" s="9">
        <f>'[2]Расходы на содерж СМП 2013'!F145</f>
        <v>484081</v>
      </c>
      <c r="J143" s="9">
        <f>H143-I143</f>
        <v>3245479</v>
      </c>
      <c r="K143" s="9">
        <f>'[1]СМП на 2013 год БЕЗ ДОП ВЫПЛАТ'!F407</f>
        <v>781100</v>
      </c>
      <c r="L143" s="9">
        <f>'[2]Расходы на содерж СМП 2013'!G145</f>
        <v>101383</v>
      </c>
      <c r="M143" s="9">
        <f>K143-L143</f>
        <v>679717</v>
      </c>
    </row>
    <row r="144" spans="1:13" ht="21.75" customHeight="1" x14ac:dyDescent="0.25">
      <c r="A144" s="1" t="s">
        <v>3</v>
      </c>
      <c r="B144" s="5" t="s">
        <v>4</v>
      </c>
      <c r="C144" s="9">
        <f t="shared" si="48"/>
        <v>1815631</v>
      </c>
      <c r="D144" s="9">
        <f t="shared" si="48"/>
        <v>592120</v>
      </c>
      <c r="E144" s="9">
        <v>237666</v>
      </c>
      <c r="F144" s="9">
        <v>77508</v>
      </c>
      <c r="G144" s="9">
        <f t="shared" ref="G144:G150" si="49">E144-F144</f>
        <v>160158</v>
      </c>
      <c r="H144" s="9">
        <v>1304712</v>
      </c>
      <c r="I144" s="9">
        <v>425497</v>
      </c>
      <c r="J144" s="9">
        <f t="shared" ref="J144:J150" si="50">H144-I144</f>
        <v>879215</v>
      </c>
      <c r="K144" s="9">
        <v>273253</v>
      </c>
      <c r="L144" s="9">
        <v>89115</v>
      </c>
      <c r="M144" s="9">
        <f t="shared" ref="M144:M150" si="51">K144-L144</f>
        <v>184138</v>
      </c>
    </row>
    <row r="145" spans="1:13" ht="21.75" customHeight="1" x14ac:dyDescent="0.25">
      <c r="A145" s="1" t="s">
        <v>5</v>
      </c>
      <c r="B145" s="5" t="s">
        <v>6</v>
      </c>
      <c r="C145" s="9">
        <f t="shared" si="48"/>
        <v>1552672</v>
      </c>
      <c r="D145" s="9">
        <f t="shared" si="48"/>
        <v>97938</v>
      </c>
      <c r="E145" s="9">
        <f>'[1]СМП на 2013 год БЕЗ ДОП ВЫПЛАТ'!D409</f>
        <v>203245</v>
      </c>
      <c r="F145" s="9">
        <f>'[2]Расходы на содерж СМП 2013'!E147</f>
        <v>12820</v>
      </c>
      <c r="G145" s="9">
        <f t="shared" si="49"/>
        <v>190425</v>
      </c>
      <c r="H145" s="9">
        <f>'[1]СМП на 2013 год БЕЗ ДОП ВЫПЛАТ'!E409</f>
        <v>1115750</v>
      </c>
      <c r="I145" s="9">
        <f>'[2]Расходы на содерж СМП 2013'!F147</f>
        <v>70378</v>
      </c>
      <c r="J145" s="9">
        <f t="shared" si="50"/>
        <v>1045372</v>
      </c>
      <c r="K145" s="9">
        <f>'[1]СМП на 2013 год БЕЗ ДОП ВЫПЛАТ'!F409</f>
        <v>233677</v>
      </c>
      <c r="L145" s="9">
        <f>'[2]Расходы на содерж СМП 2013'!G147</f>
        <v>14740</v>
      </c>
      <c r="M145" s="9">
        <f t="shared" si="51"/>
        <v>218937</v>
      </c>
    </row>
    <row r="146" spans="1:13" ht="21.75" customHeight="1" x14ac:dyDescent="0.25">
      <c r="A146" s="1" t="s">
        <v>7</v>
      </c>
      <c r="B146" s="5" t="s">
        <v>8</v>
      </c>
      <c r="C146" s="9">
        <f t="shared" si="48"/>
        <v>823741</v>
      </c>
      <c r="D146" s="9">
        <f t="shared" si="48"/>
        <v>94736</v>
      </c>
      <c r="E146" s="9">
        <f>'[1]СМП на 2013 год БЕЗ ДОП ВЫПЛАТ'!D410</f>
        <v>107828</v>
      </c>
      <c r="F146" s="9">
        <f>'[2]Расходы на содерж СМП 2013'!E148</f>
        <v>12401</v>
      </c>
      <c r="G146" s="9">
        <f t="shared" si="49"/>
        <v>95427</v>
      </c>
      <c r="H146" s="9">
        <f>'[1]СМП на 2013 год БЕЗ ДОП ВЫПЛАТ'!E410</f>
        <v>591940</v>
      </c>
      <c r="I146" s="9">
        <f>'[2]Расходы на содерж СМП 2013'!F148</f>
        <v>68077</v>
      </c>
      <c r="J146" s="9">
        <f t="shared" si="50"/>
        <v>523863</v>
      </c>
      <c r="K146" s="9">
        <f>'[1]СМП на 2013 год БЕЗ ДОП ВЫПЛАТ'!F410</f>
        <v>123973</v>
      </c>
      <c r="L146" s="9">
        <f>'[2]Расходы на содерж СМП 2013'!G148</f>
        <v>14258</v>
      </c>
      <c r="M146" s="9">
        <f t="shared" si="51"/>
        <v>109715</v>
      </c>
    </row>
    <row r="147" spans="1:13" ht="21.75" customHeight="1" x14ac:dyDescent="0.25">
      <c r="A147" s="1" t="s">
        <v>9</v>
      </c>
      <c r="B147" s="5" t="s">
        <v>10</v>
      </c>
      <c r="C147" s="9">
        <f t="shared" si="48"/>
        <v>872978</v>
      </c>
      <c r="D147" s="9">
        <f t="shared" si="48"/>
        <v>79496</v>
      </c>
      <c r="E147" s="9">
        <v>114272</v>
      </c>
      <c r="F147" s="9">
        <v>10405</v>
      </c>
      <c r="G147" s="9">
        <f t="shared" si="49"/>
        <v>103867</v>
      </c>
      <c r="H147" s="9">
        <v>627322</v>
      </c>
      <c r="I147" s="9">
        <v>57126</v>
      </c>
      <c r="J147" s="9">
        <f t="shared" si="50"/>
        <v>570196</v>
      </c>
      <c r="K147" s="9">
        <v>131384</v>
      </c>
      <c r="L147" s="9">
        <v>11965</v>
      </c>
      <c r="M147" s="9">
        <f t="shared" si="51"/>
        <v>119419</v>
      </c>
    </row>
    <row r="148" spans="1:13" ht="21.75" customHeight="1" x14ac:dyDescent="0.25">
      <c r="A148" s="1" t="s">
        <v>11</v>
      </c>
      <c r="B148" s="5" t="s">
        <v>12</v>
      </c>
      <c r="C148" s="9">
        <f t="shared" si="48"/>
        <v>827406</v>
      </c>
      <c r="D148" s="9">
        <f t="shared" si="48"/>
        <v>160950</v>
      </c>
      <c r="E148" s="9">
        <v>108307</v>
      </c>
      <c r="F148" s="9">
        <v>21068</v>
      </c>
      <c r="G148" s="9">
        <f t="shared" si="49"/>
        <v>87239</v>
      </c>
      <c r="H148" s="9">
        <v>594575</v>
      </c>
      <c r="I148" s="9">
        <v>115659</v>
      </c>
      <c r="J148" s="9">
        <f t="shared" si="50"/>
        <v>478916</v>
      </c>
      <c r="K148" s="9">
        <v>124524</v>
      </c>
      <c r="L148" s="9">
        <v>24223</v>
      </c>
      <c r="M148" s="9">
        <f t="shared" si="51"/>
        <v>100301</v>
      </c>
    </row>
    <row r="149" spans="1:13" ht="21.75" customHeight="1" x14ac:dyDescent="0.25">
      <c r="A149" s="1" t="s">
        <v>13</v>
      </c>
      <c r="B149" s="5" t="s">
        <v>14</v>
      </c>
      <c r="C149" s="9">
        <f t="shared" si="48"/>
        <v>904548</v>
      </c>
      <c r="D149" s="9">
        <f t="shared" si="48"/>
        <v>333629</v>
      </c>
      <c r="E149" s="9">
        <v>118405</v>
      </c>
      <c r="F149" s="9">
        <v>43672</v>
      </c>
      <c r="G149" s="9">
        <f t="shared" si="49"/>
        <v>74733</v>
      </c>
      <c r="H149" s="9">
        <v>650008</v>
      </c>
      <c r="I149" s="9">
        <v>239746</v>
      </c>
      <c r="J149" s="9">
        <f t="shared" si="50"/>
        <v>410262</v>
      </c>
      <c r="K149" s="9">
        <v>136135</v>
      </c>
      <c r="L149" s="9">
        <v>50211</v>
      </c>
      <c r="M149" s="9">
        <f t="shared" si="51"/>
        <v>85924</v>
      </c>
    </row>
    <row r="150" spans="1:13" ht="21.75" customHeight="1" x14ac:dyDescent="0.25">
      <c r="A150" s="1" t="s">
        <v>15</v>
      </c>
      <c r="B150" s="6" t="s">
        <v>60</v>
      </c>
      <c r="C150" s="9">
        <f t="shared" si="48"/>
        <v>995556</v>
      </c>
      <c r="D150" s="9">
        <f t="shared" si="48"/>
        <v>116911</v>
      </c>
      <c r="E150" s="9">
        <v>130318</v>
      </c>
      <c r="F150" s="9">
        <v>15304</v>
      </c>
      <c r="G150" s="9">
        <f t="shared" si="49"/>
        <v>115014</v>
      </c>
      <c r="H150" s="9">
        <v>715407</v>
      </c>
      <c r="I150" s="9">
        <v>84013</v>
      </c>
      <c r="J150" s="9">
        <f t="shared" si="50"/>
        <v>631394</v>
      </c>
      <c r="K150" s="9">
        <v>149831</v>
      </c>
      <c r="L150" s="9">
        <v>17594</v>
      </c>
      <c r="M150" s="9">
        <f t="shared" si="51"/>
        <v>132237</v>
      </c>
    </row>
    <row r="151" spans="1:13" s="8" customFormat="1" ht="17.25" customHeight="1" x14ac:dyDescent="0.25">
      <c r="A151" s="7"/>
      <c r="B151" s="7" t="s">
        <v>22</v>
      </c>
      <c r="C151" s="10">
        <f>SUM(C143:C150)</f>
        <v>12982568</v>
      </c>
      <c r="D151" s="10">
        <f t="shared" ref="D151:K151" si="52">SUM(D143:D150)</f>
        <v>2149424</v>
      </c>
      <c r="E151" s="10">
        <f t="shared" si="52"/>
        <v>1699417</v>
      </c>
      <c r="F151" s="10">
        <f t="shared" si="52"/>
        <v>281358</v>
      </c>
      <c r="G151" s="10">
        <f t="shared" si="52"/>
        <v>1418059</v>
      </c>
      <c r="H151" s="10">
        <f t="shared" si="52"/>
        <v>9329274</v>
      </c>
      <c r="I151" s="10">
        <f t="shared" si="52"/>
        <v>1544577</v>
      </c>
      <c r="J151" s="10">
        <f t="shared" si="52"/>
        <v>7784697</v>
      </c>
      <c r="K151" s="10">
        <f t="shared" si="52"/>
        <v>1953877</v>
      </c>
      <c r="L151" s="10">
        <f>SUM(L143:L150)</f>
        <v>323489</v>
      </c>
      <c r="M151" s="10">
        <f>SUM(M143:M150)</f>
        <v>1630388</v>
      </c>
    </row>
    <row r="153" spans="1:13" ht="51" customHeight="1" x14ac:dyDescent="0.25">
      <c r="A153" s="94" t="s">
        <v>0</v>
      </c>
      <c r="B153" s="97" t="s">
        <v>16</v>
      </c>
      <c r="C153" s="89" t="s">
        <v>45</v>
      </c>
      <c r="D153" s="89"/>
      <c r="E153" s="100" t="s">
        <v>46</v>
      </c>
      <c r="F153" s="101"/>
      <c r="G153" s="101"/>
      <c r="H153" s="101"/>
      <c r="I153" s="101"/>
      <c r="J153" s="101"/>
      <c r="K153" s="101"/>
      <c r="L153" s="101"/>
      <c r="M153" s="102"/>
    </row>
    <row r="154" spans="1:13" ht="41.25" customHeight="1" x14ac:dyDescent="0.25">
      <c r="A154" s="95"/>
      <c r="B154" s="98"/>
      <c r="C154" s="86" t="s">
        <v>21</v>
      </c>
      <c r="D154" s="86" t="s">
        <v>20</v>
      </c>
      <c r="E154" s="100" t="s">
        <v>17</v>
      </c>
      <c r="F154" s="101"/>
      <c r="G154" s="102"/>
      <c r="H154" s="100" t="s">
        <v>18</v>
      </c>
      <c r="I154" s="101"/>
      <c r="J154" s="102"/>
      <c r="K154" s="100" t="s">
        <v>19</v>
      </c>
      <c r="L154" s="101"/>
      <c r="M154" s="102"/>
    </row>
    <row r="155" spans="1:13" ht="13.5" customHeight="1" x14ac:dyDescent="0.25">
      <c r="A155" s="95"/>
      <c r="B155" s="98"/>
      <c r="C155" s="87"/>
      <c r="D155" s="87"/>
      <c r="E155" s="103" t="s">
        <v>21</v>
      </c>
      <c r="F155" s="103" t="s">
        <v>26</v>
      </c>
      <c r="G155" s="103"/>
      <c r="H155" s="103" t="s">
        <v>21</v>
      </c>
      <c r="I155" s="103" t="s">
        <v>26</v>
      </c>
      <c r="J155" s="103"/>
      <c r="K155" s="103" t="s">
        <v>21</v>
      </c>
      <c r="L155" s="103" t="s">
        <v>26</v>
      </c>
      <c r="M155" s="103"/>
    </row>
    <row r="156" spans="1:13" ht="51" customHeight="1" x14ac:dyDescent="0.25">
      <c r="A156" s="96"/>
      <c r="B156" s="99"/>
      <c r="C156" s="88"/>
      <c r="D156" s="88"/>
      <c r="E156" s="103"/>
      <c r="F156" s="24" t="s">
        <v>25</v>
      </c>
      <c r="G156" s="24" t="s">
        <v>23</v>
      </c>
      <c r="H156" s="103"/>
      <c r="I156" s="24" t="s">
        <v>25</v>
      </c>
      <c r="J156" s="24" t="s">
        <v>23</v>
      </c>
      <c r="K156" s="103"/>
      <c r="L156" s="24" t="s">
        <v>25</v>
      </c>
      <c r="M156" s="24" t="s">
        <v>23</v>
      </c>
    </row>
    <row r="157" spans="1:13" s="2" customFormat="1" ht="12" customHeight="1" x14ac:dyDescent="0.2">
      <c r="A157" s="3">
        <v>1</v>
      </c>
      <c r="B157" s="3">
        <v>2</v>
      </c>
      <c r="C157" s="3">
        <v>3</v>
      </c>
      <c r="D157" s="3">
        <v>4</v>
      </c>
      <c r="E157" s="3">
        <v>5</v>
      </c>
      <c r="F157" s="3">
        <v>6</v>
      </c>
      <c r="G157" s="3">
        <v>7</v>
      </c>
      <c r="H157" s="3">
        <v>8</v>
      </c>
      <c r="I157" s="3">
        <v>9</v>
      </c>
      <c r="J157" s="3">
        <v>10</v>
      </c>
      <c r="K157" s="3">
        <v>11</v>
      </c>
      <c r="L157" s="3">
        <v>12</v>
      </c>
      <c r="M157" s="3">
        <v>13</v>
      </c>
    </row>
    <row r="158" spans="1:13" ht="39.75" customHeight="1" x14ac:dyDescent="0.25">
      <c r="A158" s="1" t="s">
        <v>1</v>
      </c>
      <c r="B158" s="5" t="s">
        <v>2</v>
      </c>
      <c r="C158" s="9">
        <f t="shared" ref="C158:D165" si="53">E158+H158+K158</f>
        <v>5199612</v>
      </c>
      <c r="D158" s="9">
        <f t="shared" si="53"/>
        <v>683220</v>
      </c>
      <c r="E158" s="9">
        <f>'[1]СМП на 2013 год БЕЗ ДОП ВЫПЛАТ'!D457</f>
        <v>680629</v>
      </c>
      <c r="F158" s="9">
        <f>'[2]Расходы на содерж СМП 2013'!E159</f>
        <v>89433</v>
      </c>
      <c r="G158" s="9">
        <f>E158-F158</f>
        <v>591196</v>
      </c>
      <c r="H158" s="9">
        <f>'[1]СМП на 2013 год БЕЗ ДОП ВЫПЛАТ'!E457</f>
        <v>3736441</v>
      </c>
      <c r="I158" s="9">
        <f>'[2]Расходы на содерж СМП 2013'!F159</f>
        <v>490962</v>
      </c>
      <c r="J158" s="9">
        <f>H158-I158</f>
        <v>3245479</v>
      </c>
      <c r="K158" s="9">
        <f>'[1]СМП на 2013 год БЕЗ ДОП ВЫПЛАТ'!F457</f>
        <v>782542</v>
      </c>
      <c r="L158" s="9">
        <f>'[2]Расходы на содерж СМП 2013'!G159</f>
        <v>102825</v>
      </c>
      <c r="M158" s="9">
        <f>K158-L158</f>
        <v>679717</v>
      </c>
    </row>
    <row r="159" spans="1:13" ht="21.75" customHeight="1" x14ac:dyDescent="0.25">
      <c r="A159" s="1" t="s">
        <v>3</v>
      </c>
      <c r="B159" s="5" t="s">
        <v>4</v>
      </c>
      <c r="C159" s="9">
        <f t="shared" si="53"/>
        <v>1277458</v>
      </c>
      <c r="D159" s="9">
        <f t="shared" si="53"/>
        <v>53947</v>
      </c>
      <c r="E159" s="9">
        <v>167219</v>
      </c>
      <c r="F159" s="9">
        <v>7061</v>
      </c>
      <c r="G159" s="9">
        <f t="shared" ref="G159:G165" si="54">E159-F159</f>
        <v>160158</v>
      </c>
      <c r="H159" s="9">
        <v>917982</v>
      </c>
      <c r="I159" s="9">
        <v>38767</v>
      </c>
      <c r="J159" s="9">
        <f t="shared" ref="J159:J165" si="55">H159-I159</f>
        <v>879215</v>
      </c>
      <c r="K159" s="9">
        <v>192257</v>
      </c>
      <c r="L159" s="9">
        <v>8119</v>
      </c>
      <c r="M159" s="9">
        <f t="shared" ref="M159:M165" si="56">K159-L159</f>
        <v>184138</v>
      </c>
    </row>
    <row r="160" spans="1:13" ht="21.75" customHeight="1" x14ac:dyDescent="0.25">
      <c r="A160" s="1" t="s">
        <v>5</v>
      </c>
      <c r="B160" s="5" t="s">
        <v>6</v>
      </c>
      <c r="C160" s="9">
        <f t="shared" si="53"/>
        <v>1553495</v>
      </c>
      <c r="D160" s="9">
        <f t="shared" si="53"/>
        <v>98761</v>
      </c>
      <c r="E160" s="9">
        <f>'[1]СМП на 2013 год БЕЗ ДОП ВЫПЛАТ'!D459</f>
        <v>203353</v>
      </c>
      <c r="F160" s="9">
        <f>'[2]Расходы на содерж СМП 2013'!E161</f>
        <v>12928</v>
      </c>
      <c r="G160" s="9">
        <f t="shared" si="54"/>
        <v>190425</v>
      </c>
      <c r="H160" s="9">
        <f>'[1]СМП на 2013 год БЕЗ ДОП ВЫПЛАТ'!E459</f>
        <v>1116341</v>
      </c>
      <c r="I160" s="9">
        <f>'[2]Расходы на содерж СМП 2013'!F161</f>
        <v>70970</v>
      </c>
      <c r="J160" s="9">
        <f t="shared" si="55"/>
        <v>1045371</v>
      </c>
      <c r="K160" s="9">
        <f>'[1]СМП на 2013 год БЕЗ ДОП ВЫПЛАТ'!F459</f>
        <v>233801</v>
      </c>
      <c r="L160" s="9">
        <f>'[2]Расходы на содерж СМП 2013'!G161</f>
        <v>14863</v>
      </c>
      <c r="M160" s="9">
        <f t="shared" si="56"/>
        <v>218938</v>
      </c>
    </row>
    <row r="161" spans="1:13" ht="21.75" customHeight="1" x14ac:dyDescent="0.25">
      <c r="A161" s="1" t="s">
        <v>7</v>
      </c>
      <c r="B161" s="5" t="s">
        <v>8</v>
      </c>
      <c r="C161" s="9">
        <f t="shared" si="53"/>
        <v>978049</v>
      </c>
      <c r="D161" s="9">
        <f t="shared" si="53"/>
        <v>94735</v>
      </c>
      <c r="E161" s="9">
        <f>'[1]СМП на 2013 год БЕЗ ДОП ВЫПЛАТ'!D460</f>
        <v>128027</v>
      </c>
      <c r="F161" s="9">
        <f>'[2]Расходы на содерж СМП 2013'!E162</f>
        <v>12401</v>
      </c>
      <c r="G161" s="9">
        <f t="shared" si="54"/>
        <v>115626</v>
      </c>
      <c r="H161" s="9">
        <f>'[1]СМП на 2013 год БЕЗ ДОП ВЫПЛАТ'!E460</f>
        <v>702826</v>
      </c>
      <c r="I161" s="9">
        <f>'[2]Расходы на содерж СМП 2013'!F162</f>
        <v>68076</v>
      </c>
      <c r="J161" s="9">
        <f t="shared" si="55"/>
        <v>634750</v>
      </c>
      <c r="K161" s="9">
        <f>'[1]СМП на 2013 год БЕЗ ДОП ВЫПЛАТ'!F460</f>
        <v>147196</v>
      </c>
      <c r="L161" s="9">
        <f>'[2]Расходы на содерж СМП 2013'!G162</f>
        <v>14258</v>
      </c>
      <c r="M161" s="9">
        <f t="shared" si="56"/>
        <v>132938</v>
      </c>
    </row>
    <row r="162" spans="1:13" ht="21.75" customHeight="1" x14ac:dyDescent="0.25">
      <c r="A162" s="1" t="s">
        <v>9</v>
      </c>
      <c r="B162" s="5" t="s">
        <v>10</v>
      </c>
      <c r="C162" s="9">
        <f t="shared" si="53"/>
        <v>872200</v>
      </c>
      <c r="D162" s="9">
        <f t="shared" si="53"/>
        <v>78718</v>
      </c>
      <c r="E162" s="9">
        <v>114171</v>
      </c>
      <c r="F162" s="9">
        <v>10305</v>
      </c>
      <c r="G162" s="9">
        <f t="shared" si="54"/>
        <v>103866</v>
      </c>
      <c r="H162" s="9">
        <v>626763</v>
      </c>
      <c r="I162" s="9">
        <v>56567</v>
      </c>
      <c r="J162" s="9">
        <f t="shared" si="55"/>
        <v>570196</v>
      </c>
      <c r="K162" s="9">
        <v>131266</v>
      </c>
      <c r="L162" s="9">
        <v>11846</v>
      </c>
      <c r="M162" s="9">
        <f t="shared" si="56"/>
        <v>119420</v>
      </c>
    </row>
    <row r="163" spans="1:13" ht="21.75" customHeight="1" x14ac:dyDescent="0.25">
      <c r="A163" s="1" t="s">
        <v>11</v>
      </c>
      <c r="B163" s="5" t="s">
        <v>12</v>
      </c>
      <c r="C163" s="9">
        <f t="shared" si="53"/>
        <v>782405</v>
      </c>
      <c r="D163" s="9">
        <f t="shared" si="53"/>
        <v>160950</v>
      </c>
      <c r="E163" s="9">
        <v>102417</v>
      </c>
      <c r="F163" s="9">
        <v>21069</v>
      </c>
      <c r="G163" s="9">
        <f t="shared" si="54"/>
        <v>81348</v>
      </c>
      <c r="H163" s="9">
        <v>562236</v>
      </c>
      <c r="I163" s="9">
        <v>115658</v>
      </c>
      <c r="J163" s="9">
        <f t="shared" si="55"/>
        <v>446578</v>
      </c>
      <c r="K163" s="9">
        <v>117752</v>
      </c>
      <c r="L163" s="9">
        <v>24223</v>
      </c>
      <c r="M163" s="9">
        <f t="shared" si="56"/>
        <v>93529</v>
      </c>
    </row>
    <row r="164" spans="1:13" ht="21.75" customHeight="1" x14ac:dyDescent="0.25">
      <c r="A164" s="1" t="s">
        <v>13</v>
      </c>
      <c r="B164" s="5" t="s">
        <v>14</v>
      </c>
      <c r="C164" s="9">
        <f t="shared" si="53"/>
        <v>904486</v>
      </c>
      <c r="D164" s="9">
        <f t="shared" si="53"/>
        <v>333566</v>
      </c>
      <c r="E164" s="9">
        <v>118397</v>
      </c>
      <c r="F164" s="9">
        <v>43664</v>
      </c>
      <c r="G164" s="9">
        <f t="shared" si="54"/>
        <v>74733</v>
      </c>
      <c r="H164" s="9">
        <v>649964</v>
      </c>
      <c r="I164" s="9">
        <v>239700</v>
      </c>
      <c r="J164" s="9">
        <f t="shared" si="55"/>
        <v>410264</v>
      </c>
      <c r="K164" s="9">
        <v>136125</v>
      </c>
      <c r="L164" s="9">
        <v>50202</v>
      </c>
      <c r="M164" s="9">
        <f t="shared" si="56"/>
        <v>85923</v>
      </c>
    </row>
    <row r="165" spans="1:13" ht="21.75" customHeight="1" x14ac:dyDescent="0.25">
      <c r="A165" s="1" t="s">
        <v>15</v>
      </c>
      <c r="B165" s="6" t="s">
        <v>60</v>
      </c>
      <c r="C165" s="9">
        <f t="shared" si="53"/>
        <v>995556</v>
      </c>
      <c r="D165" s="9">
        <f t="shared" si="53"/>
        <v>116912</v>
      </c>
      <c r="E165" s="9">
        <v>130318</v>
      </c>
      <c r="F165" s="9">
        <v>15304</v>
      </c>
      <c r="G165" s="9">
        <f t="shared" si="54"/>
        <v>115014</v>
      </c>
      <c r="H165" s="9">
        <v>715407</v>
      </c>
      <c r="I165" s="9">
        <v>84013</v>
      </c>
      <c r="J165" s="9">
        <f t="shared" si="55"/>
        <v>631394</v>
      </c>
      <c r="K165" s="9">
        <v>149831</v>
      </c>
      <c r="L165" s="9">
        <v>17595</v>
      </c>
      <c r="M165" s="9">
        <f t="shared" si="56"/>
        <v>132236</v>
      </c>
    </row>
    <row r="166" spans="1:13" s="8" customFormat="1" ht="18.75" customHeight="1" x14ac:dyDescent="0.25">
      <c r="A166" s="7"/>
      <c r="B166" s="7" t="s">
        <v>22</v>
      </c>
      <c r="C166" s="10">
        <f>SUM(C158:C165)</f>
        <v>12563261</v>
      </c>
      <c r="D166" s="10">
        <f t="shared" ref="D166:K166" si="57">SUM(D158:D165)</f>
        <v>1620809</v>
      </c>
      <c r="E166" s="10">
        <f t="shared" si="57"/>
        <v>1644531</v>
      </c>
      <c r="F166" s="10">
        <f t="shared" si="57"/>
        <v>212165</v>
      </c>
      <c r="G166" s="10">
        <f t="shared" si="57"/>
        <v>1432366</v>
      </c>
      <c r="H166" s="10">
        <f t="shared" si="57"/>
        <v>9027960</v>
      </c>
      <c r="I166" s="10">
        <f t="shared" si="57"/>
        <v>1164713</v>
      </c>
      <c r="J166" s="10">
        <f t="shared" si="57"/>
        <v>7863247</v>
      </c>
      <c r="K166" s="10">
        <f t="shared" si="57"/>
        <v>1890770</v>
      </c>
      <c r="L166" s="10">
        <f>SUM(L158:L165)</f>
        <v>243931</v>
      </c>
      <c r="M166" s="10">
        <f>SUM(M158:M165)</f>
        <v>1646839</v>
      </c>
    </row>
    <row r="168" spans="1:13" ht="16.5" customHeight="1" x14ac:dyDescent="0.25">
      <c r="A168" s="93" t="s">
        <v>24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</row>
    <row r="169" spans="1:13" s="21" customFormat="1" ht="18.75" customHeight="1" x14ac:dyDescent="0.25">
      <c r="A169" s="106" t="s">
        <v>66</v>
      </c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</row>
    <row r="170" spans="1:13" s="21" customFormat="1" ht="10.5" customHeight="1" x14ac:dyDescent="0.2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</row>
    <row r="171" spans="1:13" ht="46.5" customHeight="1" x14ac:dyDescent="0.25">
      <c r="A171" s="94" t="s">
        <v>0</v>
      </c>
      <c r="B171" s="97" t="s">
        <v>16</v>
      </c>
      <c r="C171" s="89" t="s">
        <v>47</v>
      </c>
      <c r="D171" s="89"/>
      <c r="E171" s="100" t="s">
        <v>48</v>
      </c>
      <c r="F171" s="101"/>
      <c r="G171" s="101"/>
      <c r="H171" s="101"/>
      <c r="I171" s="101"/>
      <c r="J171" s="101"/>
      <c r="K171" s="101"/>
      <c r="L171" s="101"/>
      <c r="M171" s="102"/>
    </row>
    <row r="172" spans="1:13" ht="33.75" customHeight="1" x14ac:dyDescent="0.25">
      <c r="A172" s="95"/>
      <c r="B172" s="98"/>
      <c r="C172" s="86" t="s">
        <v>21</v>
      </c>
      <c r="D172" s="86" t="s">
        <v>20</v>
      </c>
      <c r="E172" s="100" t="s">
        <v>17</v>
      </c>
      <c r="F172" s="101"/>
      <c r="G172" s="102"/>
      <c r="H172" s="100" t="s">
        <v>18</v>
      </c>
      <c r="I172" s="101"/>
      <c r="J172" s="102"/>
      <c r="K172" s="100" t="s">
        <v>19</v>
      </c>
      <c r="L172" s="101"/>
      <c r="M172" s="102"/>
    </row>
    <row r="173" spans="1:13" ht="13.5" customHeight="1" x14ac:dyDescent="0.25">
      <c r="A173" s="95"/>
      <c r="B173" s="98"/>
      <c r="C173" s="87"/>
      <c r="D173" s="87"/>
      <c r="E173" s="103" t="s">
        <v>21</v>
      </c>
      <c r="F173" s="103" t="s">
        <v>26</v>
      </c>
      <c r="G173" s="103"/>
      <c r="H173" s="103" t="s">
        <v>21</v>
      </c>
      <c r="I173" s="103" t="s">
        <v>26</v>
      </c>
      <c r="J173" s="103"/>
      <c r="K173" s="103" t="s">
        <v>21</v>
      </c>
      <c r="L173" s="103" t="s">
        <v>26</v>
      </c>
      <c r="M173" s="103"/>
    </row>
    <row r="174" spans="1:13" ht="54" customHeight="1" x14ac:dyDescent="0.25">
      <c r="A174" s="96"/>
      <c r="B174" s="99"/>
      <c r="C174" s="88"/>
      <c r="D174" s="88"/>
      <c r="E174" s="103"/>
      <c r="F174" s="24" t="s">
        <v>25</v>
      </c>
      <c r="G174" s="24" t="s">
        <v>23</v>
      </c>
      <c r="H174" s="103"/>
      <c r="I174" s="24" t="s">
        <v>25</v>
      </c>
      <c r="J174" s="24" t="s">
        <v>23</v>
      </c>
      <c r="K174" s="103"/>
      <c r="L174" s="24" t="s">
        <v>25</v>
      </c>
      <c r="M174" s="24" t="s">
        <v>23</v>
      </c>
    </row>
    <row r="175" spans="1:13" s="2" customFormat="1" ht="12" customHeight="1" x14ac:dyDescent="0.2">
      <c r="A175" s="3">
        <v>1</v>
      </c>
      <c r="B175" s="3">
        <v>2</v>
      </c>
      <c r="C175" s="3">
        <v>3</v>
      </c>
      <c r="D175" s="3">
        <v>4</v>
      </c>
      <c r="E175" s="3">
        <v>5</v>
      </c>
      <c r="F175" s="3">
        <v>6</v>
      </c>
      <c r="G175" s="3">
        <v>7</v>
      </c>
      <c r="H175" s="3">
        <v>8</v>
      </c>
      <c r="I175" s="3">
        <v>9</v>
      </c>
      <c r="J175" s="3">
        <v>10</v>
      </c>
      <c r="K175" s="3">
        <v>11</v>
      </c>
      <c r="L175" s="3">
        <v>12</v>
      </c>
      <c r="M175" s="3">
        <v>13</v>
      </c>
    </row>
    <row r="176" spans="1:13" ht="39.75" customHeight="1" x14ac:dyDescent="0.25">
      <c r="A176" s="1" t="s">
        <v>1</v>
      </c>
      <c r="B176" s="5" t="s">
        <v>2</v>
      </c>
      <c r="C176" s="9">
        <f t="shared" ref="C176:D183" si="58">E176+H176+K176</f>
        <v>4932810</v>
      </c>
      <c r="D176" s="9">
        <f t="shared" si="58"/>
        <v>416418</v>
      </c>
      <c r="E176" s="9">
        <f>'[1]СМП на 2013 год БЕЗ ДОП ВЫПЛАТ'!D507</f>
        <v>645705</v>
      </c>
      <c r="F176" s="9">
        <f>'[2]Расходы на содерж СМП 2013'!E173</f>
        <v>54509</v>
      </c>
      <c r="G176" s="9">
        <f>E176-F176</f>
        <v>591196</v>
      </c>
      <c r="H176" s="9">
        <f>'[1]СМП на 2013 год БЕЗ ДОП ВЫПЛАТ'!E507</f>
        <v>3544717</v>
      </c>
      <c r="I176" s="9">
        <f>'[2]Расходы на содерж СМП 2013'!F173</f>
        <v>299238</v>
      </c>
      <c r="J176" s="9">
        <f>H176-I176</f>
        <v>3245479</v>
      </c>
      <c r="K176" s="9">
        <f>'[1]СМП на 2013 год БЕЗ ДОП ВЫПЛАТ'!F507</f>
        <v>742388</v>
      </c>
      <c r="L176" s="9">
        <f>'[2]Расходы на содерж СМП 2013'!G173</f>
        <v>62671</v>
      </c>
      <c r="M176" s="9">
        <f>K176-L176</f>
        <v>679717</v>
      </c>
    </row>
    <row r="177" spans="1:13" ht="21" customHeight="1" x14ac:dyDescent="0.25">
      <c r="A177" s="1" t="s">
        <v>3</v>
      </c>
      <c r="B177" s="5" t="s">
        <v>4</v>
      </c>
      <c r="C177" s="9">
        <f t="shared" si="58"/>
        <v>1277508</v>
      </c>
      <c r="D177" s="9">
        <f t="shared" si="58"/>
        <v>53997</v>
      </c>
      <c r="E177" s="9">
        <v>167226</v>
      </c>
      <c r="F177" s="9">
        <v>7068</v>
      </c>
      <c r="G177" s="9">
        <f t="shared" ref="G177:G183" si="59">E177-F177</f>
        <v>160158</v>
      </c>
      <c r="H177" s="9">
        <v>918018</v>
      </c>
      <c r="I177" s="9">
        <v>38803</v>
      </c>
      <c r="J177" s="9">
        <f t="shared" ref="J177:J183" si="60">H177-I177</f>
        <v>879215</v>
      </c>
      <c r="K177" s="9">
        <v>192264</v>
      </c>
      <c r="L177" s="9">
        <v>8126</v>
      </c>
      <c r="M177" s="9">
        <f t="shared" ref="M177:M183" si="61">K177-L177</f>
        <v>184138</v>
      </c>
    </row>
    <row r="178" spans="1:13" ht="21" customHeight="1" x14ac:dyDescent="0.25">
      <c r="A178" s="1" t="s">
        <v>5</v>
      </c>
      <c r="B178" s="5" t="s">
        <v>6</v>
      </c>
      <c r="C178" s="9">
        <f t="shared" si="58"/>
        <v>1550207</v>
      </c>
      <c r="D178" s="9">
        <f t="shared" si="58"/>
        <v>95472</v>
      </c>
      <c r="E178" s="9">
        <f>'[1]СМП на 2013 год БЕЗ ДОП ВЫПЛАТ'!D509</f>
        <v>202922</v>
      </c>
      <c r="F178" s="9">
        <f>'[2]Расходы на содерж СМП 2013'!E175</f>
        <v>12497</v>
      </c>
      <c r="G178" s="9">
        <f t="shared" si="59"/>
        <v>190425</v>
      </c>
      <c r="H178" s="9">
        <f>'[1]СМП на 2013 год БЕЗ ДОП ВЫПЛАТ'!E509</f>
        <v>1113979</v>
      </c>
      <c r="I178" s="9">
        <f>'[2]Расходы на содерж СМП 2013'!F175</f>
        <v>68606</v>
      </c>
      <c r="J178" s="9">
        <f t="shared" si="60"/>
        <v>1045373</v>
      </c>
      <c r="K178" s="9">
        <f>'[1]СМП на 2013 год БЕЗ ДОП ВЫПЛАТ'!F509</f>
        <v>233306</v>
      </c>
      <c r="L178" s="9">
        <f>'[2]Расходы на содерж СМП 2013'!G175</f>
        <v>14369</v>
      </c>
      <c r="M178" s="9">
        <f t="shared" si="61"/>
        <v>218937</v>
      </c>
    </row>
    <row r="179" spans="1:13" ht="21" customHeight="1" x14ac:dyDescent="0.25">
      <c r="A179" s="1" t="s">
        <v>7</v>
      </c>
      <c r="B179" s="5" t="s">
        <v>8</v>
      </c>
      <c r="C179" s="9">
        <f t="shared" si="58"/>
        <v>927927</v>
      </c>
      <c r="D179" s="9">
        <f t="shared" si="58"/>
        <v>104230</v>
      </c>
      <c r="E179" s="9">
        <f>'[1]СМП на 2013 год БЕЗ ДОП ВЫПЛАТ'!D510</f>
        <v>121466</v>
      </c>
      <c r="F179" s="9">
        <f>'[2]Расходы на содерж СМП 2013'!E176</f>
        <v>13644</v>
      </c>
      <c r="G179" s="9">
        <f t="shared" si="59"/>
        <v>107822</v>
      </c>
      <c r="H179" s="9">
        <f>'[1]СМП на 2013 год БЕЗ ДОП ВЫПЛАТ'!E510</f>
        <v>666808</v>
      </c>
      <c r="I179" s="9">
        <f>'[2]Расходы на содерж СМП 2013'!F176</f>
        <v>74900</v>
      </c>
      <c r="J179" s="9">
        <f t="shared" si="60"/>
        <v>591908</v>
      </c>
      <c r="K179" s="9">
        <f>'[1]СМП на 2013 год БЕЗ ДОП ВЫПЛАТ'!F510</f>
        <v>139653</v>
      </c>
      <c r="L179" s="9">
        <f>'[2]Расходы на содерж СМП 2013'!G176</f>
        <v>15686</v>
      </c>
      <c r="M179" s="9">
        <f t="shared" si="61"/>
        <v>123967</v>
      </c>
    </row>
    <row r="180" spans="1:13" ht="21" customHeight="1" x14ac:dyDescent="0.25">
      <c r="A180" s="1" t="s">
        <v>9</v>
      </c>
      <c r="B180" s="5" t="s">
        <v>10</v>
      </c>
      <c r="C180" s="9">
        <f t="shared" si="58"/>
        <v>928677</v>
      </c>
      <c r="D180" s="9">
        <f t="shared" si="58"/>
        <v>135195</v>
      </c>
      <c r="E180" s="9">
        <v>121564</v>
      </c>
      <c r="F180" s="9">
        <v>17697</v>
      </c>
      <c r="G180" s="9">
        <f t="shared" si="59"/>
        <v>103867</v>
      </c>
      <c r="H180" s="9">
        <v>667347</v>
      </c>
      <c r="I180" s="9">
        <v>97151</v>
      </c>
      <c r="J180" s="9">
        <f t="shared" si="60"/>
        <v>570196</v>
      </c>
      <c r="K180" s="9">
        <v>139766</v>
      </c>
      <c r="L180" s="9">
        <v>20347</v>
      </c>
      <c r="M180" s="9">
        <f t="shared" si="61"/>
        <v>119419</v>
      </c>
    </row>
    <row r="181" spans="1:13" ht="21" customHeight="1" x14ac:dyDescent="0.25">
      <c r="A181" s="1" t="s">
        <v>11</v>
      </c>
      <c r="B181" s="5" t="s">
        <v>12</v>
      </c>
      <c r="C181" s="9">
        <f t="shared" si="58"/>
        <v>782185</v>
      </c>
      <c r="D181" s="9">
        <f t="shared" si="58"/>
        <v>160729</v>
      </c>
      <c r="E181" s="9">
        <v>102388</v>
      </c>
      <c r="F181" s="9">
        <v>21040</v>
      </c>
      <c r="G181" s="9">
        <f t="shared" si="59"/>
        <v>81348</v>
      </c>
      <c r="H181" s="9">
        <v>562078</v>
      </c>
      <c r="I181" s="9">
        <v>115499</v>
      </c>
      <c r="J181" s="9">
        <f t="shared" si="60"/>
        <v>446579</v>
      </c>
      <c r="K181" s="9">
        <v>117719</v>
      </c>
      <c r="L181" s="9">
        <v>24190</v>
      </c>
      <c r="M181" s="9">
        <f t="shared" si="61"/>
        <v>93529</v>
      </c>
    </row>
    <row r="182" spans="1:13" ht="21" customHeight="1" x14ac:dyDescent="0.25">
      <c r="A182" s="1" t="s">
        <v>13</v>
      </c>
      <c r="B182" s="5" t="s">
        <v>14</v>
      </c>
      <c r="C182" s="9">
        <f t="shared" si="58"/>
        <v>910542</v>
      </c>
      <c r="D182" s="9">
        <f t="shared" si="58"/>
        <v>339623</v>
      </c>
      <c r="E182" s="9">
        <v>119190</v>
      </c>
      <c r="F182" s="9">
        <v>44457</v>
      </c>
      <c r="G182" s="9">
        <f t="shared" si="59"/>
        <v>74733</v>
      </c>
      <c r="H182" s="9">
        <v>654315</v>
      </c>
      <c r="I182" s="9">
        <v>244053</v>
      </c>
      <c r="J182" s="9">
        <f t="shared" si="60"/>
        <v>410262</v>
      </c>
      <c r="K182" s="9">
        <v>137037</v>
      </c>
      <c r="L182" s="9">
        <v>51113</v>
      </c>
      <c r="M182" s="9">
        <f t="shared" si="61"/>
        <v>85924</v>
      </c>
    </row>
    <row r="183" spans="1:13" ht="21" customHeight="1" x14ac:dyDescent="0.25">
      <c r="A183" s="1" t="s">
        <v>15</v>
      </c>
      <c r="B183" s="6" t="s">
        <v>60</v>
      </c>
      <c r="C183" s="9">
        <f t="shared" si="58"/>
        <v>995569</v>
      </c>
      <c r="D183" s="9">
        <f t="shared" si="58"/>
        <v>116924</v>
      </c>
      <c r="E183" s="9">
        <v>130319</v>
      </c>
      <c r="F183" s="9">
        <v>15305</v>
      </c>
      <c r="G183" s="9">
        <f t="shared" si="59"/>
        <v>115014</v>
      </c>
      <c r="H183" s="9">
        <v>715416</v>
      </c>
      <c r="I183" s="9">
        <v>84021</v>
      </c>
      <c r="J183" s="9">
        <f t="shared" si="60"/>
        <v>631395</v>
      </c>
      <c r="K183" s="9">
        <v>149834</v>
      </c>
      <c r="L183" s="9">
        <v>17598</v>
      </c>
      <c r="M183" s="9">
        <f t="shared" si="61"/>
        <v>132236</v>
      </c>
    </row>
    <row r="184" spans="1:13" s="8" customFormat="1" ht="17.25" customHeight="1" x14ac:dyDescent="0.25">
      <c r="A184" s="7"/>
      <c r="B184" s="7" t="s">
        <v>22</v>
      </c>
      <c r="C184" s="10">
        <f>SUM(C176:C183)</f>
        <v>12305425</v>
      </c>
      <c r="D184" s="10">
        <f t="shared" ref="D184:K184" si="62">SUM(D176:D183)</f>
        <v>1422588</v>
      </c>
      <c r="E184" s="10">
        <f t="shared" si="62"/>
        <v>1610780</v>
      </c>
      <c r="F184" s="10">
        <f t="shared" si="62"/>
        <v>186217</v>
      </c>
      <c r="G184" s="10">
        <f t="shared" si="62"/>
        <v>1424563</v>
      </c>
      <c r="H184" s="10">
        <f t="shared" si="62"/>
        <v>8842678</v>
      </c>
      <c r="I184" s="10">
        <f t="shared" si="62"/>
        <v>1022271</v>
      </c>
      <c r="J184" s="10">
        <f t="shared" si="62"/>
        <v>7820407</v>
      </c>
      <c r="K184" s="10">
        <f t="shared" si="62"/>
        <v>1851967</v>
      </c>
      <c r="L184" s="10">
        <f>SUM(L176:L183)</f>
        <v>214100</v>
      </c>
      <c r="M184" s="10">
        <f>SUM(M176:M183)</f>
        <v>1637867</v>
      </c>
    </row>
    <row r="185" spans="1:13" ht="20.25" customHeight="1" x14ac:dyDescent="0.25"/>
    <row r="186" spans="1:13" ht="48" customHeight="1" x14ac:dyDescent="0.25">
      <c r="A186" s="94" t="s">
        <v>0</v>
      </c>
      <c r="B186" s="97" t="s">
        <v>16</v>
      </c>
      <c r="C186" s="89" t="s">
        <v>49</v>
      </c>
      <c r="D186" s="89"/>
      <c r="E186" s="100" t="s">
        <v>50</v>
      </c>
      <c r="F186" s="101"/>
      <c r="G186" s="101"/>
      <c r="H186" s="101"/>
      <c r="I186" s="101"/>
      <c r="J186" s="101"/>
      <c r="K186" s="101"/>
      <c r="L186" s="101"/>
      <c r="M186" s="102"/>
    </row>
    <row r="187" spans="1:13" ht="41.25" customHeight="1" x14ac:dyDescent="0.25">
      <c r="A187" s="95"/>
      <c r="B187" s="98"/>
      <c r="C187" s="86" t="s">
        <v>21</v>
      </c>
      <c r="D187" s="86" t="s">
        <v>20</v>
      </c>
      <c r="E187" s="100" t="s">
        <v>17</v>
      </c>
      <c r="F187" s="101"/>
      <c r="G187" s="102"/>
      <c r="H187" s="100" t="s">
        <v>18</v>
      </c>
      <c r="I187" s="101"/>
      <c r="J187" s="102"/>
      <c r="K187" s="100" t="s">
        <v>19</v>
      </c>
      <c r="L187" s="101"/>
      <c r="M187" s="102"/>
    </row>
    <row r="188" spans="1:13" ht="13.5" customHeight="1" x14ac:dyDescent="0.25">
      <c r="A188" s="95"/>
      <c r="B188" s="98"/>
      <c r="C188" s="87"/>
      <c r="D188" s="87"/>
      <c r="E188" s="103" t="s">
        <v>21</v>
      </c>
      <c r="F188" s="103" t="s">
        <v>26</v>
      </c>
      <c r="G188" s="103"/>
      <c r="H188" s="103" t="s">
        <v>21</v>
      </c>
      <c r="I188" s="103" t="s">
        <v>26</v>
      </c>
      <c r="J188" s="103"/>
      <c r="K188" s="103" t="s">
        <v>21</v>
      </c>
      <c r="L188" s="103" t="s">
        <v>26</v>
      </c>
      <c r="M188" s="103"/>
    </row>
    <row r="189" spans="1:13" ht="50.25" customHeight="1" x14ac:dyDescent="0.25">
      <c r="A189" s="96"/>
      <c r="B189" s="99"/>
      <c r="C189" s="88"/>
      <c r="D189" s="88"/>
      <c r="E189" s="103"/>
      <c r="F189" s="24" t="s">
        <v>25</v>
      </c>
      <c r="G189" s="24" t="s">
        <v>23</v>
      </c>
      <c r="H189" s="103"/>
      <c r="I189" s="24" t="s">
        <v>25</v>
      </c>
      <c r="J189" s="24" t="s">
        <v>23</v>
      </c>
      <c r="K189" s="103"/>
      <c r="L189" s="24" t="s">
        <v>25</v>
      </c>
      <c r="M189" s="24" t="s">
        <v>23</v>
      </c>
    </row>
    <row r="190" spans="1:13" s="2" customFormat="1" ht="12" customHeight="1" x14ac:dyDescent="0.2">
      <c r="A190" s="3">
        <v>1</v>
      </c>
      <c r="B190" s="3">
        <v>2</v>
      </c>
      <c r="C190" s="3">
        <v>3</v>
      </c>
      <c r="D190" s="3">
        <v>4</v>
      </c>
      <c r="E190" s="3">
        <v>5</v>
      </c>
      <c r="F190" s="3">
        <v>6</v>
      </c>
      <c r="G190" s="3">
        <v>7</v>
      </c>
      <c r="H190" s="3">
        <v>8</v>
      </c>
      <c r="I190" s="3">
        <v>9</v>
      </c>
      <c r="J190" s="3">
        <v>10</v>
      </c>
      <c r="K190" s="3">
        <v>11</v>
      </c>
      <c r="L190" s="3">
        <v>12</v>
      </c>
      <c r="M190" s="3">
        <v>13</v>
      </c>
    </row>
    <row r="191" spans="1:13" ht="39.75" customHeight="1" x14ac:dyDescent="0.25">
      <c r="A191" s="1" t="s">
        <v>1</v>
      </c>
      <c r="B191" s="5" t="s">
        <v>2</v>
      </c>
      <c r="C191" s="9">
        <f>E191+H191+K191</f>
        <v>15322458</v>
      </c>
      <c r="D191" s="9">
        <f t="shared" ref="D191:D198" si="63">F191+I191+L191</f>
        <v>1773282</v>
      </c>
      <c r="E191" s="9">
        <f t="shared" ref="E191:M198" si="64">E143+E158+E176</f>
        <v>2005710</v>
      </c>
      <c r="F191" s="9">
        <f t="shared" si="64"/>
        <v>232122</v>
      </c>
      <c r="G191" s="9">
        <f t="shared" si="64"/>
        <v>1773588</v>
      </c>
      <c r="H191" s="9">
        <f t="shared" si="64"/>
        <v>11010718</v>
      </c>
      <c r="I191" s="9">
        <f t="shared" si="64"/>
        <v>1274281</v>
      </c>
      <c r="J191" s="9">
        <f t="shared" si="64"/>
        <v>9736437</v>
      </c>
      <c r="K191" s="9">
        <f t="shared" si="64"/>
        <v>2306030</v>
      </c>
      <c r="L191" s="9">
        <f t="shared" si="64"/>
        <v>266879</v>
      </c>
      <c r="M191" s="9">
        <f t="shared" si="64"/>
        <v>2039151</v>
      </c>
    </row>
    <row r="192" spans="1:13" ht="21.75" customHeight="1" x14ac:dyDescent="0.25">
      <c r="A192" s="1" t="s">
        <v>3</v>
      </c>
      <c r="B192" s="5" t="s">
        <v>4</v>
      </c>
      <c r="C192" s="9">
        <f t="shared" ref="C192:C198" si="65">E192+H192+K192</f>
        <v>4370597</v>
      </c>
      <c r="D192" s="9">
        <f t="shared" si="63"/>
        <v>700064</v>
      </c>
      <c r="E192" s="9">
        <f t="shared" si="64"/>
        <v>572111</v>
      </c>
      <c r="F192" s="9">
        <f t="shared" si="64"/>
        <v>91637</v>
      </c>
      <c r="G192" s="9">
        <f t="shared" si="64"/>
        <v>480474</v>
      </c>
      <c r="H192" s="9">
        <f t="shared" si="64"/>
        <v>3140712</v>
      </c>
      <c r="I192" s="9">
        <f t="shared" si="64"/>
        <v>503067</v>
      </c>
      <c r="J192" s="9">
        <f t="shared" si="64"/>
        <v>2637645</v>
      </c>
      <c r="K192" s="9">
        <f t="shared" si="64"/>
        <v>657774</v>
      </c>
      <c r="L192" s="9">
        <f t="shared" si="64"/>
        <v>105360</v>
      </c>
      <c r="M192" s="9">
        <f t="shared" si="64"/>
        <v>552414</v>
      </c>
    </row>
    <row r="193" spans="1:13" ht="21.75" customHeight="1" x14ac:dyDescent="0.25">
      <c r="A193" s="1" t="s">
        <v>5</v>
      </c>
      <c r="B193" s="5" t="s">
        <v>6</v>
      </c>
      <c r="C193" s="9">
        <f t="shared" si="65"/>
        <v>4656374</v>
      </c>
      <c r="D193" s="9">
        <f t="shared" si="63"/>
        <v>292171</v>
      </c>
      <c r="E193" s="9">
        <f t="shared" si="64"/>
        <v>609520</v>
      </c>
      <c r="F193" s="9">
        <f t="shared" si="64"/>
        <v>38245</v>
      </c>
      <c r="G193" s="9">
        <f t="shared" si="64"/>
        <v>571275</v>
      </c>
      <c r="H193" s="9">
        <f t="shared" si="64"/>
        <v>3346070</v>
      </c>
      <c r="I193" s="9">
        <f t="shared" si="64"/>
        <v>209954</v>
      </c>
      <c r="J193" s="9">
        <f t="shared" si="64"/>
        <v>3136116</v>
      </c>
      <c r="K193" s="9">
        <f t="shared" si="64"/>
        <v>700784</v>
      </c>
      <c r="L193" s="9">
        <f t="shared" si="64"/>
        <v>43972</v>
      </c>
      <c r="M193" s="9">
        <f t="shared" si="64"/>
        <v>656812</v>
      </c>
    </row>
    <row r="194" spans="1:13" ht="21.75" customHeight="1" x14ac:dyDescent="0.25">
      <c r="A194" s="1" t="s">
        <v>7</v>
      </c>
      <c r="B194" s="5" t="s">
        <v>8</v>
      </c>
      <c r="C194" s="9">
        <f t="shared" si="65"/>
        <v>2729717</v>
      </c>
      <c r="D194" s="9">
        <f t="shared" si="63"/>
        <v>293701</v>
      </c>
      <c r="E194" s="9">
        <f t="shared" si="64"/>
        <v>357321</v>
      </c>
      <c r="F194" s="9">
        <f t="shared" si="64"/>
        <v>38446</v>
      </c>
      <c r="G194" s="9">
        <f t="shared" si="64"/>
        <v>318875</v>
      </c>
      <c r="H194" s="9">
        <f t="shared" si="64"/>
        <v>1961574</v>
      </c>
      <c r="I194" s="9">
        <f t="shared" si="64"/>
        <v>211053</v>
      </c>
      <c r="J194" s="9">
        <f t="shared" si="64"/>
        <v>1750521</v>
      </c>
      <c r="K194" s="9">
        <f t="shared" si="64"/>
        <v>410822</v>
      </c>
      <c r="L194" s="9">
        <f t="shared" si="64"/>
        <v>44202</v>
      </c>
      <c r="M194" s="9">
        <f t="shared" si="64"/>
        <v>366620</v>
      </c>
    </row>
    <row r="195" spans="1:13" ht="21.75" customHeight="1" x14ac:dyDescent="0.25">
      <c r="A195" s="1" t="s">
        <v>9</v>
      </c>
      <c r="B195" s="5" t="s">
        <v>10</v>
      </c>
      <c r="C195" s="9">
        <f t="shared" si="65"/>
        <v>2673855</v>
      </c>
      <c r="D195" s="9">
        <f t="shared" si="63"/>
        <v>293409</v>
      </c>
      <c r="E195" s="9">
        <f t="shared" si="64"/>
        <v>350007</v>
      </c>
      <c r="F195" s="9">
        <f t="shared" si="64"/>
        <v>38407</v>
      </c>
      <c r="G195" s="9">
        <f t="shared" si="64"/>
        <v>311600</v>
      </c>
      <c r="H195" s="9">
        <f t="shared" si="64"/>
        <v>1921432</v>
      </c>
      <c r="I195" s="9">
        <f t="shared" si="64"/>
        <v>210844</v>
      </c>
      <c r="J195" s="9">
        <f t="shared" si="64"/>
        <v>1710588</v>
      </c>
      <c r="K195" s="9">
        <f t="shared" si="64"/>
        <v>402416</v>
      </c>
      <c r="L195" s="9">
        <f t="shared" si="64"/>
        <v>44158</v>
      </c>
      <c r="M195" s="9">
        <f t="shared" si="64"/>
        <v>358258</v>
      </c>
    </row>
    <row r="196" spans="1:13" ht="21.75" customHeight="1" x14ac:dyDescent="0.25">
      <c r="A196" s="1" t="s">
        <v>11</v>
      </c>
      <c r="B196" s="5" t="s">
        <v>12</v>
      </c>
      <c r="C196" s="9">
        <f t="shared" si="65"/>
        <v>2391996</v>
      </c>
      <c r="D196" s="9">
        <f t="shared" si="63"/>
        <v>482629</v>
      </c>
      <c r="E196" s="9">
        <f t="shared" si="64"/>
        <v>313112</v>
      </c>
      <c r="F196" s="9">
        <f t="shared" si="64"/>
        <v>63177</v>
      </c>
      <c r="G196" s="9">
        <f t="shared" si="64"/>
        <v>249935</v>
      </c>
      <c r="H196" s="9">
        <f t="shared" si="64"/>
        <v>1718889</v>
      </c>
      <c r="I196" s="9">
        <f t="shared" si="64"/>
        <v>346816</v>
      </c>
      <c r="J196" s="9">
        <f t="shared" si="64"/>
        <v>1372073</v>
      </c>
      <c r="K196" s="9">
        <f t="shared" si="64"/>
        <v>359995</v>
      </c>
      <c r="L196" s="9">
        <f t="shared" si="64"/>
        <v>72636</v>
      </c>
      <c r="M196" s="9">
        <f t="shared" si="64"/>
        <v>287359</v>
      </c>
    </row>
    <row r="197" spans="1:13" ht="21.75" customHeight="1" x14ac:dyDescent="0.25">
      <c r="A197" s="1" t="s">
        <v>13</v>
      </c>
      <c r="B197" s="5" t="s">
        <v>14</v>
      </c>
      <c r="C197" s="9">
        <f t="shared" si="65"/>
        <v>2719576</v>
      </c>
      <c r="D197" s="9">
        <f t="shared" si="63"/>
        <v>1006818</v>
      </c>
      <c r="E197" s="9">
        <f t="shared" si="64"/>
        <v>355992</v>
      </c>
      <c r="F197" s="9">
        <f t="shared" si="64"/>
        <v>131793</v>
      </c>
      <c r="G197" s="9">
        <f t="shared" si="64"/>
        <v>224199</v>
      </c>
      <c r="H197" s="9">
        <f t="shared" si="64"/>
        <v>1954287</v>
      </c>
      <c r="I197" s="9">
        <f t="shared" si="64"/>
        <v>723499</v>
      </c>
      <c r="J197" s="9">
        <f t="shared" si="64"/>
        <v>1230788</v>
      </c>
      <c r="K197" s="9">
        <f t="shared" si="64"/>
        <v>409297</v>
      </c>
      <c r="L197" s="9">
        <f t="shared" si="64"/>
        <v>151526</v>
      </c>
      <c r="M197" s="9">
        <f t="shared" si="64"/>
        <v>257771</v>
      </c>
    </row>
    <row r="198" spans="1:13" ht="21.75" customHeight="1" x14ac:dyDescent="0.25">
      <c r="A198" s="1" t="s">
        <v>15</v>
      </c>
      <c r="B198" s="6" t="s">
        <v>60</v>
      </c>
      <c r="C198" s="9">
        <f t="shared" si="65"/>
        <v>2986681</v>
      </c>
      <c r="D198" s="9">
        <f t="shared" si="63"/>
        <v>350747</v>
      </c>
      <c r="E198" s="9">
        <f t="shared" si="64"/>
        <v>390955</v>
      </c>
      <c r="F198" s="9">
        <f t="shared" si="64"/>
        <v>45913</v>
      </c>
      <c r="G198" s="9">
        <f t="shared" si="64"/>
        <v>345042</v>
      </c>
      <c r="H198" s="9">
        <f t="shared" si="64"/>
        <v>2146230</v>
      </c>
      <c r="I198" s="9">
        <f t="shared" si="64"/>
        <v>252047</v>
      </c>
      <c r="J198" s="9">
        <f t="shared" si="64"/>
        <v>1894183</v>
      </c>
      <c r="K198" s="9">
        <f t="shared" si="64"/>
        <v>449496</v>
      </c>
      <c r="L198" s="9">
        <f t="shared" si="64"/>
        <v>52787</v>
      </c>
      <c r="M198" s="9">
        <f t="shared" si="64"/>
        <v>396709</v>
      </c>
    </row>
    <row r="199" spans="1:13" s="8" customFormat="1" ht="19.5" customHeight="1" x14ac:dyDescent="0.25">
      <c r="A199" s="7"/>
      <c r="B199" s="7" t="s">
        <v>22</v>
      </c>
      <c r="C199" s="10">
        <f>SUM(C191:C198)</f>
        <v>37851254</v>
      </c>
      <c r="D199" s="10">
        <f t="shared" ref="D199:K199" si="66">SUM(D191:D198)</f>
        <v>5192821</v>
      </c>
      <c r="E199" s="10">
        <f t="shared" si="66"/>
        <v>4954728</v>
      </c>
      <c r="F199" s="10">
        <f t="shared" si="66"/>
        <v>679740</v>
      </c>
      <c r="G199" s="10">
        <f t="shared" si="66"/>
        <v>4274988</v>
      </c>
      <c r="H199" s="10">
        <f t="shared" si="66"/>
        <v>27199912</v>
      </c>
      <c r="I199" s="10">
        <f t="shared" si="66"/>
        <v>3731561</v>
      </c>
      <c r="J199" s="10">
        <f t="shared" si="66"/>
        <v>23468351</v>
      </c>
      <c r="K199" s="10">
        <f t="shared" si="66"/>
        <v>5696614</v>
      </c>
      <c r="L199" s="10">
        <f>SUM(L191:L198)</f>
        <v>781520</v>
      </c>
      <c r="M199" s="10">
        <f>SUM(M191:M198)</f>
        <v>4915094</v>
      </c>
    </row>
    <row r="200" spans="1:13" s="8" customFormat="1" ht="16.5" customHeight="1" x14ac:dyDescent="0.25">
      <c r="A200" s="18"/>
      <c r="B200" s="18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</row>
    <row r="201" spans="1:13" ht="22.5" customHeight="1" x14ac:dyDescent="0.25">
      <c r="A201" s="93" t="s">
        <v>24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</row>
    <row r="202" spans="1:13" ht="19.5" customHeight="1" x14ac:dyDescent="0.25">
      <c r="A202" s="106" t="s">
        <v>66</v>
      </c>
      <c r="B202" s="106"/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</row>
    <row r="203" spans="1:13" ht="16.5" customHeight="1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</row>
    <row r="204" spans="1:13" ht="50.25" customHeight="1" x14ac:dyDescent="0.25">
      <c r="A204" s="94" t="s">
        <v>0</v>
      </c>
      <c r="B204" s="97" t="s">
        <v>16</v>
      </c>
      <c r="C204" s="89" t="s">
        <v>51</v>
      </c>
      <c r="D204" s="89"/>
      <c r="E204" s="100" t="s">
        <v>52</v>
      </c>
      <c r="F204" s="101"/>
      <c r="G204" s="101"/>
      <c r="H204" s="101"/>
      <c r="I204" s="101"/>
      <c r="J204" s="101"/>
      <c r="K204" s="101"/>
      <c r="L204" s="101"/>
      <c r="M204" s="102"/>
    </row>
    <row r="205" spans="1:13" ht="41.25" customHeight="1" x14ac:dyDescent="0.25">
      <c r="A205" s="95"/>
      <c r="B205" s="98"/>
      <c r="C205" s="86" t="s">
        <v>21</v>
      </c>
      <c r="D205" s="86" t="s">
        <v>20</v>
      </c>
      <c r="E205" s="100" t="s">
        <v>17</v>
      </c>
      <c r="F205" s="101"/>
      <c r="G205" s="102"/>
      <c r="H205" s="100" t="s">
        <v>18</v>
      </c>
      <c r="I205" s="101"/>
      <c r="J205" s="102"/>
      <c r="K205" s="100" t="s">
        <v>19</v>
      </c>
      <c r="L205" s="101"/>
      <c r="M205" s="102"/>
    </row>
    <row r="206" spans="1:13" ht="12.75" customHeight="1" x14ac:dyDescent="0.25">
      <c r="A206" s="95"/>
      <c r="B206" s="98"/>
      <c r="C206" s="87"/>
      <c r="D206" s="87"/>
      <c r="E206" s="103" t="s">
        <v>21</v>
      </c>
      <c r="F206" s="103" t="s">
        <v>26</v>
      </c>
      <c r="G206" s="103"/>
      <c r="H206" s="103" t="s">
        <v>21</v>
      </c>
      <c r="I206" s="103" t="s">
        <v>26</v>
      </c>
      <c r="J206" s="103"/>
      <c r="K206" s="103" t="s">
        <v>21</v>
      </c>
      <c r="L206" s="103" t="s">
        <v>26</v>
      </c>
      <c r="M206" s="103"/>
    </row>
    <row r="207" spans="1:13" ht="60.75" customHeight="1" x14ac:dyDescent="0.25">
      <c r="A207" s="96"/>
      <c r="B207" s="99"/>
      <c r="C207" s="88"/>
      <c r="D207" s="88"/>
      <c r="E207" s="103"/>
      <c r="F207" s="24" t="s">
        <v>25</v>
      </c>
      <c r="G207" s="24" t="s">
        <v>23</v>
      </c>
      <c r="H207" s="103"/>
      <c r="I207" s="24" t="s">
        <v>25</v>
      </c>
      <c r="J207" s="24" t="s">
        <v>23</v>
      </c>
      <c r="K207" s="103"/>
      <c r="L207" s="24" t="s">
        <v>25</v>
      </c>
      <c r="M207" s="24" t="s">
        <v>23</v>
      </c>
    </row>
    <row r="208" spans="1:13" s="2" customFormat="1" ht="12" customHeight="1" x14ac:dyDescent="0.2">
      <c r="A208" s="3">
        <v>1</v>
      </c>
      <c r="B208" s="3">
        <v>2</v>
      </c>
      <c r="C208" s="3">
        <v>3</v>
      </c>
      <c r="D208" s="3">
        <v>4</v>
      </c>
      <c r="E208" s="3">
        <v>5</v>
      </c>
      <c r="F208" s="3">
        <v>6</v>
      </c>
      <c r="G208" s="3">
        <v>7</v>
      </c>
      <c r="H208" s="3">
        <v>8</v>
      </c>
      <c r="I208" s="3">
        <v>9</v>
      </c>
      <c r="J208" s="3">
        <v>10</v>
      </c>
      <c r="K208" s="3">
        <v>11</v>
      </c>
      <c r="L208" s="3">
        <v>12</v>
      </c>
      <c r="M208" s="3">
        <v>13</v>
      </c>
    </row>
    <row r="209" spans="1:13" ht="39.75" customHeight="1" x14ac:dyDescent="0.25">
      <c r="A209" s="1" t="s">
        <v>1</v>
      </c>
      <c r="B209" s="5" t="s">
        <v>2</v>
      </c>
      <c r="C209" s="9">
        <f t="shared" ref="C209:D216" si="67">E209+H209+K209</f>
        <v>5412860</v>
      </c>
      <c r="D209" s="9">
        <f t="shared" si="67"/>
        <v>896468</v>
      </c>
      <c r="E209" s="9">
        <f>'[1]СМП на 2013 год БЕЗ ДОП ВЫПЛАТ'!D607</f>
        <v>708544</v>
      </c>
      <c r="F209" s="9">
        <f>'[2]Расходы на содерж СМП 2013'!E212</f>
        <v>117348</v>
      </c>
      <c r="G209" s="9">
        <f>E209-F209</f>
        <v>591196</v>
      </c>
      <c r="H209" s="9">
        <f>'[1]СМП на 2013 год БЕЗ ДОП ВЫПЛАТ'!E607</f>
        <v>3889681</v>
      </c>
      <c r="I209" s="9">
        <f>'[2]Расходы на содерж СМП 2013'!F212</f>
        <v>644202</v>
      </c>
      <c r="J209" s="9">
        <f>H209-I209</f>
        <v>3245479</v>
      </c>
      <c r="K209" s="9">
        <f>'[1]СМП на 2013 год БЕЗ ДОП ВЫПЛАТ'!F607</f>
        <v>814635</v>
      </c>
      <c r="L209" s="9">
        <f>'[2]Расходы на содерж СМП 2013'!G212</f>
        <v>134918</v>
      </c>
      <c r="M209" s="9">
        <f>K209-L209</f>
        <v>679717</v>
      </c>
    </row>
    <row r="210" spans="1:13" ht="23.25" customHeight="1" x14ac:dyDescent="0.25">
      <c r="A210" s="1" t="s">
        <v>3</v>
      </c>
      <c r="B210" s="5" t="s">
        <v>4</v>
      </c>
      <c r="C210" s="9">
        <f t="shared" si="67"/>
        <v>1877536</v>
      </c>
      <c r="D210" s="9">
        <f t="shared" si="67"/>
        <v>654024</v>
      </c>
      <c r="E210" s="9">
        <v>245769</v>
      </c>
      <c r="F210" s="9">
        <v>85612</v>
      </c>
      <c r="G210" s="9">
        <f t="shared" ref="G210:G216" si="68">E210-F210</f>
        <v>160157</v>
      </c>
      <c r="H210" s="9">
        <v>1349198</v>
      </c>
      <c r="I210" s="9">
        <v>469982</v>
      </c>
      <c r="J210" s="9">
        <f t="shared" ref="J210:J216" si="69">H210-I210</f>
        <v>879216</v>
      </c>
      <c r="K210" s="9">
        <v>282569</v>
      </c>
      <c r="L210" s="9">
        <v>98430</v>
      </c>
      <c r="M210" s="9">
        <f t="shared" ref="M210:M216" si="70">K210-L210</f>
        <v>184139</v>
      </c>
    </row>
    <row r="211" spans="1:13" ht="23.25" customHeight="1" x14ac:dyDescent="0.25">
      <c r="A211" s="1" t="s">
        <v>5</v>
      </c>
      <c r="B211" s="5" t="s">
        <v>6</v>
      </c>
      <c r="C211" s="9">
        <f t="shared" si="67"/>
        <v>1609465</v>
      </c>
      <c r="D211" s="9">
        <f t="shared" si="67"/>
        <v>154731</v>
      </c>
      <c r="E211" s="9">
        <f>'[1]СМП на 2013 год БЕЗ ДОП ВЫПЛАТ'!D609</f>
        <v>210679</v>
      </c>
      <c r="F211" s="9">
        <f>'[2]Расходы на содерж СМП 2013'!E214</f>
        <v>20254</v>
      </c>
      <c r="G211" s="9">
        <f t="shared" si="68"/>
        <v>190425</v>
      </c>
      <c r="H211" s="9">
        <f>'[1]СМП на 2013 год БЕЗ ДОП ВЫПЛАТ'!E609</f>
        <v>1156562</v>
      </c>
      <c r="I211" s="9">
        <f>'[2]Расходы на содерж СМП 2013'!F214</f>
        <v>111190</v>
      </c>
      <c r="J211" s="9">
        <f t="shared" si="69"/>
        <v>1045372</v>
      </c>
      <c r="K211" s="9">
        <f>'[1]СМП на 2013 год БЕЗ ДОП ВЫПЛАТ'!F609</f>
        <v>242224</v>
      </c>
      <c r="L211" s="9">
        <f>'[2]Расходы на содерж СМП 2013'!G214</f>
        <v>23287</v>
      </c>
      <c r="M211" s="9">
        <f t="shared" si="70"/>
        <v>218937</v>
      </c>
    </row>
    <row r="212" spans="1:13" ht="23.25" customHeight="1" x14ac:dyDescent="0.25">
      <c r="A212" s="1" t="s">
        <v>7</v>
      </c>
      <c r="B212" s="5" t="s">
        <v>8</v>
      </c>
      <c r="C212" s="9">
        <f t="shared" si="67"/>
        <v>991014</v>
      </c>
      <c r="D212" s="9">
        <f t="shared" si="67"/>
        <v>110957</v>
      </c>
      <c r="E212" s="9">
        <f>'[1]СМП на 2013 год БЕЗ ДОП ВЫПЛАТ'!D610</f>
        <v>129724</v>
      </c>
      <c r="F212" s="9">
        <f>'[2]Расходы на содерж СМП 2013'!E215</f>
        <v>14524</v>
      </c>
      <c r="G212" s="9">
        <f t="shared" si="68"/>
        <v>115200</v>
      </c>
      <c r="H212" s="9">
        <f>'[1]СМП на 2013 год БЕЗ ДОП ВЫПЛАТ'!E610</f>
        <v>712142</v>
      </c>
      <c r="I212" s="9">
        <f>'[2]Расходы на содерж СМП 2013'!F215</f>
        <v>79734</v>
      </c>
      <c r="J212" s="9">
        <f t="shared" si="69"/>
        <v>632408</v>
      </c>
      <c r="K212" s="9">
        <f>'[1]СМП на 2013 год БЕЗ ДОП ВЫПЛАТ'!F610</f>
        <v>149148</v>
      </c>
      <c r="L212" s="9">
        <f>'[2]Расходы на содерж СМП 2013'!G215</f>
        <v>16699</v>
      </c>
      <c r="M212" s="9">
        <f t="shared" si="70"/>
        <v>132449</v>
      </c>
    </row>
    <row r="213" spans="1:13" ht="23.25" customHeight="1" x14ac:dyDescent="0.25">
      <c r="A213" s="1" t="s">
        <v>9</v>
      </c>
      <c r="B213" s="5" t="s">
        <v>10</v>
      </c>
      <c r="C213" s="9">
        <f t="shared" si="67"/>
        <v>918768</v>
      </c>
      <c r="D213" s="9">
        <f t="shared" si="67"/>
        <v>125286</v>
      </c>
      <c r="E213" s="9">
        <v>120267</v>
      </c>
      <c r="F213" s="9">
        <v>16400</v>
      </c>
      <c r="G213" s="9">
        <f t="shared" si="68"/>
        <v>103867</v>
      </c>
      <c r="H213" s="9">
        <v>660227</v>
      </c>
      <c r="I213" s="9">
        <v>90030</v>
      </c>
      <c r="J213" s="9">
        <f t="shared" si="69"/>
        <v>570197</v>
      </c>
      <c r="K213" s="9">
        <v>138274</v>
      </c>
      <c r="L213" s="9">
        <v>18856</v>
      </c>
      <c r="M213" s="9">
        <f t="shared" si="70"/>
        <v>119418</v>
      </c>
    </row>
    <row r="214" spans="1:13" ht="23.25" customHeight="1" x14ac:dyDescent="0.25">
      <c r="A214" s="1" t="s">
        <v>11</v>
      </c>
      <c r="B214" s="5" t="s">
        <v>12</v>
      </c>
      <c r="C214" s="9">
        <f t="shared" si="67"/>
        <v>815410</v>
      </c>
      <c r="D214" s="9">
        <f t="shared" si="67"/>
        <v>193955</v>
      </c>
      <c r="E214" s="9">
        <v>106737</v>
      </c>
      <c r="F214" s="9">
        <v>25388</v>
      </c>
      <c r="G214" s="9">
        <f t="shared" si="68"/>
        <v>81349</v>
      </c>
      <c r="H214" s="9">
        <v>585954</v>
      </c>
      <c r="I214" s="9">
        <v>139377</v>
      </c>
      <c r="J214" s="9">
        <f t="shared" si="69"/>
        <v>446577</v>
      </c>
      <c r="K214" s="9">
        <v>122719</v>
      </c>
      <c r="L214" s="9">
        <v>29190</v>
      </c>
      <c r="M214" s="9">
        <f t="shared" si="70"/>
        <v>93529</v>
      </c>
    </row>
    <row r="215" spans="1:13" ht="23.25" customHeight="1" x14ac:dyDescent="0.25">
      <c r="A215" s="1" t="s">
        <v>13</v>
      </c>
      <c r="B215" s="5" t="s">
        <v>14</v>
      </c>
      <c r="C215" s="9">
        <f t="shared" si="67"/>
        <v>994836</v>
      </c>
      <c r="D215" s="9">
        <f t="shared" si="67"/>
        <v>423916</v>
      </c>
      <c r="E215" s="9">
        <v>130224</v>
      </c>
      <c r="F215" s="9">
        <v>55491</v>
      </c>
      <c r="G215" s="9">
        <f t="shared" si="68"/>
        <v>74733</v>
      </c>
      <c r="H215" s="9">
        <v>714889</v>
      </c>
      <c r="I215" s="9">
        <v>304626</v>
      </c>
      <c r="J215" s="9">
        <f t="shared" si="69"/>
        <v>410263</v>
      </c>
      <c r="K215" s="9">
        <v>149723</v>
      </c>
      <c r="L215" s="9">
        <v>63799</v>
      </c>
      <c r="M215" s="9">
        <f t="shared" si="70"/>
        <v>85924</v>
      </c>
    </row>
    <row r="216" spans="1:13" ht="23.25" customHeight="1" x14ac:dyDescent="0.25">
      <c r="A216" s="1" t="s">
        <v>15</v>
      </c>
      <c r="B216" s="6" t="s">
        <v>60</v>
      </c>
      <c r="C216" s="9">
        <f t="shared" si="67"/>
        <v>1022668</v>
      </c>
      <c r="D216" s="9">
        <f t="shared" si="67"/>
        <v>144023</v>
      </c>
      <c r="E216" s="9">
        <v>133867</v>
      </c>
      <c r="F216" s="9">
        <v>18853</v>
      </c>
      <c r="G216" s="9">
        <f t="shared" si="68"/>
        <v>115014</v>
      </c>
      <c r="H216" s="9">
        <v>734889</v>
      </c>
      <c r="I216" s="9">
        <v>103494</v>
      </c>
      <c r="J216" s="9">
        <f t="shared" si="69"/>
        <v>631395</v>
      </c>
      <c r="K216" s="9">
        <v>153912</v>
      </c>
      <c r="L216" s="9">
        <v>21676</v>
      </c>
      <c r="M216" s="9">
        <f t="shared" si="70"/>
        <v>132236</v>
      </c>
    </row>
    <row r="217" spans="1:13" s="8" customFormat="1" ht="21.75" customHeight="1" x14ac:dyDescent="0.25">
      <c r="A217" s="7"/>
      <c r="B217" s="7" t="s">
        <v>22</v>
      </c>
      <c r="C217" s="10">
        <f>SUM(C209:C216)</f>
        <v>13642557</v>
      </c>
      <c r="D217" s="10">
        <f t="shared" ref="D217:K217" si="71">SUM(D209:D216)</f>
        <v>2703360</v>
      </c>
      <c r="E217" s="10">
        <f t="shared" si="71"/>
        <v>1785811</v>
      </c>
      <c r="F217" s="10">
        <f t="shared" si="71"/>
        <v>353870</v>
      </c>
      <c r="G217" s="10">
        <f t="shared" si="71"/>
        <v>1431941</v>
      </c>
      <c r="H217" s="10">
        <f t="shared" si="71"/>
        <v>9803542</v>
      </c>
      <c r="I217" s="10">
        <f t="shared" si="71"/>
        <v>1942635</v>
      </c>
      <c r="J217" s="10">
        <f t="shared" si="71"/>
        <v>7860907</v>
      </c>
      <c r="K217" s="10">
        <f t="shared" si="71"/>
        <v>2053204</v>
      </c>
      <c r="L217" s="10">
        <f>SUM(L209:L216)</f>
        <v>406855</v>
      </c>
      <c r="M217" s="10">
        <f>SUM(M209:M216)</f>
        <v>1646349</v>
      </c>
    </row>
    <row r="218" spans="1:13" ht="21" customHeight="1" x14ac:dyDescent="0.25"/>
    <row r="219" spans="1:13" ht="49.5" customHeight="1" x14ac:dyDescent="0.25">
      <c r="A219" s="94" t="s">
        <v>0</v>
      </c>
      <c r="B219" s="97" t="s">
        <v>16</v>
      </c>
      <c r="C219" s="89" t="s">
        <v>53</v>
      </c>
      <c r="D219" s="89"/>
      <c r="E219" s="100" t="s">
        <v>54</v>
      </c>
      <c r="F219" s="101"/>
      <c r="G219" s="101"/>
      <c r="H219" s="101"/>
      <c r="I219" s="101"/>
      <c r="J219" s="101"/>
      <c r="K219" s="101"/>
      <c r="L219" s="101"/>
      <c r="M219" s="102"/>
    </row>
    <row r="220" spans="1:13" ht="41.25" customHeight="1" x14ac:dyDescent="0.25">
      <c r="A220" s="95"/>
      <c r="B220" s="98"/>
      <c r="C220" s="86" t="s">
        <v>21</v>
      </c>
      <c r="D220" s="86" t="s">
        <v>20</v>
      </c>
      <c r="E220" s="100" t="s">
        <v>17</v>
      </c>
      <c r="F220" s="101"/>
      <c r="G220" s="102"/>
      <c r="H220" s="100" t="s">
        <v>18</v>
      </c>
      <c r="I220" s="101"/>
      <c r="J220" s="102"/>
      <c r="K220" s="100" t="s">
        <v>19</v>
      </c>
      <c r="L220" s="101"/>
      <c r="M220" s="102"/>
    </row>
    <row r="221" spans="1:13" ht="13.5" customHeight="1" x14ac:dyDescent="0.25">
      <c r="A221" s="95"/>
      <c r="B221" s="98"/>
      <c r="C221" s="87"/>
      <c r="D221" s="87"/>
      <c r="E221" s="103" t="s">
        <v>21</v>
      </c>
      <c r="F221" s="103" t="s">
        <v>26</v>
      </c>
      <c r="G221" s="103"/>
      <c r="H221" s="103" t="s">
        <v>21</v>
      </c>
      <c r="I221" s="103" t="s">
        <v>26</v>
      </c>
      <c r="J221" s="103"/>
      <c r="K221" s="103" t="s">
        <v>21</v>
      </c>
      <c r="L221" s="103" t="s">
        <v>26</v>
      </c>
      <c r="M221" s="103"/>
    </row>
    <row r="222" spans="1:13" ht="60.75" customHeight="1" x14ac:dyDescent="0.25">
      <c r="A222" s="96"/>
      <c r="B222" s="99"/>
      <c r="C222" s="88"/>
      <c r="D222" s="88"/>
      <c r="E222" s="103"/>
      <c r="F222" s="24" t="s">
        <v>25</v>
      </c>
      <c r="G222" s="24" t="s">
        <v>23</v>
      </c>
      <c r="H222" s="103"/>
      <c r="I222" s="24" t="s">
        <v>25</v>
      </c>
      <c r="J222" s="24" t="s">
        <v>23</v>
      </c>
      <c r="K222" s="103"/>
      <c r="L222" s="24" t="s">
        <v>25</v>
      </c>
      <c r="M222" s="24" t="s">
        <v>23</v>
      </c>
    </row>
    <row r="223" spans="1:13" s="2" customFormat="1" ht="12" customHeight="1" x14ac:dyDescent="0.2">
      <c r="A223" s="3">
        <v>1</v>
      </c>
      <c r="B223" s="3">
        <v>2</v>
      </c>
      <c r="C223" s="3">
        <v>3</v>
      </c>
      <c r="D223" s="3">
        <v>4</v>
      </c>
      <c r="E223" s="3">
        <v>5</v>
      </c>
      <c r="F223" s="3">
        <v>6</v>
      </c>
      <c r="G223" s="3">
        <v>7</v>
      </c>
      <c r="H223" s="3">
        <v>8</v>
      </c>
      <c r="I223" s="3">
        <v>9</v>
      </c>
      <c r="J223" s="3">
        <v>10</v>
      </c>
      <c r="K223" s="3">
        <v>11</v>
      </c>
      <c r="L223" s="3">
        <v>12</v>
      </c>
      <c r="M223" s="3">
        <v>13</v>
      </c>
    </row>
    <row r="224" spans="1:13" ht="33.75" customHeight="1" x14ac:dyDescent="0.25">
      <c r="A224" s="1" t="s">
        <v>1</v>
      </c>
      <c r="B224" s="5" t="s">
        <v>2</v>
      </c>
      <c r="C224" s="9">
        <f t="shared" ref="C224:D231" si="72">E224+H224+K224</f>
        <v>5188541</v>
      </c>
      <c r="D224" s="9">
        <f t="shared" si="72"/>
        <v>672149</v>
      </c>
      <c r="E224" s="9">
        <f>'[1]СМП на 2013 год БЕЗ ДОП ВЫПЛАТ'!D657</f>
        <v>679180</v>
      </c>
      <c r="F224" s="9">
        <f>'[2]Расходы на содерж СМП 2013'!E226</f>
        <v>87984</v>
      </c>
      <c r="G224" s="9">
        <f>E224-F224</f>
        <v>591196</v>
      </c>
      <c r="H224" s="9">
        <f>'[1]СМП на 2013 год БЕЗ ДОП ВЫПЛАТ'!E657</f>
        <v>3728486</v>
      </c>
      <c r="I224" s="9">
        <f>'[2]Расходы на содерж СМП 2013'!F226</f>
        <v>483006</v>
      </c>
      <c r="J224" s="9">
        <f>H224-I224</f>
        <v>3245480</v>
      </c>
      <c r="K224" s="9">
        <f>'[1]СМП на 2013 год БЕЗ ДОП ВЫПЛАТ'!F657</f>
        <v>780875</v>
      </c>
      <c r="L224" s="9">
        <f>'[2]Расходы на содерж СМП 2013'!G226</f>
        <v>101159</v>
      </c>
      <c r="M224" s="9">
        <f>K224-L224</f>
        <v>679716</v>
      </c>
    </row>
    <row r="225" spans="1:13" ht="21" customHeight="1" x14ac:dyDescent="0.25">
      <c r="A225" s="1" t="s">
        <v>3</v>
      </c>
      <c r="B225" s="5" t="s">
        <v>4</v>
      </c>
      <c r="C225" s="9">
        <f t="shared" si="72"/>
        <v>1350665</v>
      </c>
      <c r="D225" s="9">
        <f t="shared" si="72"/>
        <v>127153</v>
      </c>
      <c r="E225" s="9">
        <v>176802</v>
      </c>
      <c r="F225" s="9">
        <v>16644</v>
      </c>
      <c r="G225" s="9">
        <f t="shared" ref="G225:G231" si="73">E225-F225</f>
        <v>160158</v>
      </c>
      <c r="H225" s="9">
        <v>970588</v>
      </c>
      <c r="I225" s="9">
        <v>91372</v>
      </c>
      <c r="J225" s="9">
        <f t="shared" ref="J225:J231" si="74">H225-I225</f>
        <v>879216</v>
      </c>
      <c r="K225" s="9">
        <v>203275</v>
      </c>
      <c r="L225" s="9">
        <v>19137</v>
      </c>
      <c r="M225" s="9">
        <f t="shared" ref="M225:M231" si="75">K225-L225</f>
        <v>184138</v>
      </c>
    </row>
    <row r="226" spans="1:13" ht="21" customHeight="1" x14ac:dyDescent="0.25">
      <c r="A226" s="1" t="s">
        <v>5</v>
      </c>
      <c r="B226" s="5" t="s">
        <v>6</v>
      </c>
      <c r="C226" s="9">
        <f t="shared" si="72"/>
        <v>1639782</v>
      </c>
      <c r="D226" s="9">
        <f t="shared" si="72"/>
        <v>185048</v>
      </c>
      <c r="E226" s="9">
        <f>'[1]СМП на 2013 год БЕЗ ДОП ВЫПЛАТ'!D659</f>
        <v>214648</v>
      </c>
      <c r="F226" s="9">
        <f>'[2]Расходы на содерж СМП 2013'!E228</f>
        <v>24223</v>
      </c>
      <c r="G226" s="9">
        <f t="shared" si="73"/>
        <v>190425</v>
      </c>
      <c r="H226" s="9">
        <f>'[1]СМП на 2013 год БЕЗ ДОП ВЫПЛАТ'!E659</f>
        <v>1178347</v>
      </c>
      <c r="I226" s="9">
        <f>'[2]Расходы на содерж СМП 2013'!F228</f>
        <v>132975</v>
      </c>
      <c r="J226" s="9">
        <f t="shared" si="74"/>
        <v>1045372</v>
      </c>
      <c r="K226" s="9">
        <f>'[1]СМП на 2013 год БЕЗ ДОП ВЫПЛАТ'!F659</f>
        <v>246787</v>
      </c>
      <c r="L226" s="9">
        <f>'[2]Расходы на содерж СМП 2013'!G228</f>
        <v>27850</v>
      </c>
      <c r="M226" s="9">
        <f t="shared" si="75"/>
        <v>218937</v>
      </c>
    </row>
    <row r="227" spans="1:13" ht="21" customHeight="1" x14ac:dyDescent="0.25">
      <c r="A227" s="1" t="s">
        <v>7</v>
      </c>
      <c r="B227" s="5" t="s">
        <v>8</v>
      </c>
      <c r="C227" s="9">
        <f t="shared" si="72"/>
        <v>860609</v>
      </c>
      <c r="D227" s="9">
        <f t="shared" si="72"/>
        <v>124831</v>
      </c>
      <c r="E227" s="9">
        <f>'[1]СМП на 2013 год БЕЗ ДОП ВЫПЛАТ'!D660</f>
        <v>112653</v>
      </c>
      <c r="F227" s="9">
        <f>'[2]Расходы на содерж СМП 2013'!E229</f>
        <v>16340</v>
      </c>
      <c r="G227" s="9">
        <f t="shared" si="73"/>
        <v>96313</v>
      </c>
      <c r="H227" s="9">
        <f>'[1]СМП на 2013 год БЕЗ ДОП ВЫПЛАТ'!E660</f>
        <v>618434</v>
      </c>
      <c r="I227" s="9">
        <f>'[2]Расходы на содерж СМП 2013'!F229</f>
        <v>89704</v>
      </c>
      <c r="J227" s="9">
        <f t="shared" si="74"/>
        <v>528730</v>
      </c>
      <c r="K227" s="9">
        <f>'[1]СМП на 2013 год БЕЗ ДОП ВЫПЛАТ'!F660</f>
        <v>129522</v>
      </c>
      <c r="L227" s="9">
        <f>'[2]Расходы на содерж СМП 2013'!G229</f>
        <v>18787</v>
      </c>
      <c r="M227" s="9">
        <f t="shared" si="75"/>
        <v>110735</v>
      </c>
    </row>
    <row r="228" spans="1:13" ht="21" customHeight="1" x14ac:dyDescent="0.25">
      <c r="A228" s="1" t="s">
        <v>9</v>
      </c>
      <c r="B228" s="5" t="s">
        <v>10</v>
      </c>
      <c r="C228" s="9">
        <f t="shared" si="72"/>
        <v>952613</v>
      </c>
      <c r="D228" s="9">
        <f t="shared" si="72"/>
        <v>159131</v>
      </c>
      <c r="E228" s="9">
        <v>124696</v>
      </c>
      <c r="F228" s="9">
        <v>20829</v>
      </c>
      <c r="G228" s="9">
        <f t="shared" si="73"/>
        <v>103867</v>
      </c>
      <c r="H228" s="9">
        <v>684548</v>
      </c>
      <c r="I228" s="9">
        <v>114352</v>
      </c>
      <c r="J228" s="9">
        <f t="shared" si="74"/>
        <v>570196</v>
      </c>
      <c r="K228" s="9">
        <v>143369</v>
      </c>
      <c r="L228" s="9">
        <v>23950</v>
      </c>
      <c r="M228" s="9">
        <f t="shared" si="75"/>
        <v>119419</v>
      </c>
    </row>
    <row r="229" spans="1:13" ht="21" customHeight="1" x14ac:dyDescent="0.25">
      <c r="A229" s="1" t="s">
        <v>11</v>
      </c>
      <c r="B229" s="5" t="s">
        <v>12</v>
      </c>
      <c r="C229" s="9">
        <f t="shared" si="72"/>
        <v>815410</v>
      </c>
      <c r="D229" s="9">
        <f t="shared" si="72"/>
        <v>193955</v>
      </c>
      <c r="E229" s="9">
        <v>106737</v>
      </c>
      <c r="F229" s="9">
        <v>25389</v>
      </c>
      <c r="G229" s="9">
        <f t="shared" si="73"/>
        <v>81348</v>
      </c>
      <c r="H229" s="9">
        <v>585954</v>
      </c>
      <c r="I229" s="9">
        <v>139377</v>
      </c>
      <c r="J229" s="9">
        <f t="shared" si="74"/>
        <v>446577</v>
      </c>
      <c r="K229" s="9">
        <v>122719</v>
      </c>
      <c r="L229" s="9">
        <v>29189</v>
      </c>
      <c r="M229" s="9">
        <f t="shared" si="75"/>
        <v>93530</v>
      </c>
    </row>
    <row r="230" spans="1:13" ht="21" customHeight="1" x14ac:dyDescent="0.25">
      <c r="A230" s="1" t="s">
        <v>13</v>
      </c>
      <c r="B230" s="5" t="s">
        <v>14</v>
      </c>
      <c r="C230" s="9">
        <f t="shared" si="72"/>
        <v>1083139</v>
      </c>
      <c r="D230" s="9">
        <f t="shared" si="72"/>
        <v>512219</v>
      </c>
      <c r="E230" s="9">
        <v>141783</v>
      </c>
      <c r="F230" s="9">
        <v>67050</v>
      </c>
      <c r="G230" s="9">
        <f t="shared" si="73"/>
        <v>74733</v>
      </c>
      <c r="H230" s="9">
        <v>778344</v>
      </c>
      <c r="I230" s="9">
        <v>368081</v>
      </c>
      <c r="J230" s="9">
        <f t="shared" si="74"/>
        <v>410263</v>
      </c>
      <c r="K230" s="9">
        <v>163012</v>
      </c>
      <c r="L230" s="9">
        <v>77088</v>
      </c>
      <c r="M230" s="9">
        <f t="shared" si="75"/>
        <v>85924</v>
      </c>
    </row>
    <row r="231" spans="1:13" ht="21" customHeight="1" x14ac:dyDescent="0.25">
      <c r="A231" s="1" t="s">
        <v>15</v>
      </c>
      <c r="B231" s="6" t="s">
        <v>60</v>
      </c>
      <c r="C231" s="9">
        <f t="shared" si="72"/>
        <v>1022668</v>
      </c>
      <c r="D231" s="9">
        <f t="shared" si="72"/>
        <v>144023</v>
      </c>
      <c r="E231" s="9">
        <v>133867</v>
      </c>
      <c r="F231" s="9">
        <v>18853</v>
      </c>
      <c r="G231" s="9">
        <f t="shared" si="73"/>
        <v>115014</v>
      </c>
      <c r="H231" s="9">
        <v>734889</v>
      </c>
      <c r="I231" s="9">
        <v>103494</v>
      </c>
      <c r="J231" s="9">
        <f t="shared" si="74"/>
        <v>631395</v>
      </c>
      <c r="K231" s="9">
        <v>153912</v>
      </c>
      <c r="L231" s="9">
        <v>21676</v>
      </c>
      <c r="M231" s="9">
        <f t="shared" si="75"/>
        <v>132236</v>
      </c>
    </row>
    <row r="232" spans="1:13" s="8" customFormat="1" ht="21.75" customHeight="1" x14ac:dyDescent="0.25">
      <c r="A232" s="7"/>
      <c r="B232" s="7" t="s">
        <v>22</v>
      </c>
      <c r="C232" s="10">
        <f>SUM(C224:C231)</f>
        <v>12913427</v>
      </c>
      <c r="D232" s="10">
        <f t="shared" ref="D232:K232" si="76">SUM(D224:D231)</f>
        <v>2118509</v>
      </c>
      <c r="E232" s="10">
        <f t="shared" si="76"/>
        <v>1690366</v>
      </c>
      <c r="F232" s="10">
        <f t="shared" si="76"/>
        <v>277312</v>
      </c>
      <c r="G232" s="10">
        <f t="shared" si="76"/>
        <v>1413054</v>
      </c>
      <c r="H232" s="10">
        <f t="shared" si="76"/>
        <v>9279590</v>
      </c>
      <c r="I232" s="10">
        <f t="shared" si="76"/>
        <v>1522361</v>
      </c>
      <c r="J232" s="10">
        <f t="shared" si="76"/>
        <v>7757229</v>
      </c>
      <c r="K232" s="10">
        <f t="shared" si="76"/>
        <v>1943471</v>
      </c>
      <c r="L232" s="10">
        <f>SUM(L224:L231)</f>
        <v>318836</v>
      </c>
      <c r="M232" s="10">
        <f>SUM(M224:M231)</f>
        <v>1624635</v>
      </c>
    </row>
    <row r="234" spans="1:13" ht="22.5" customHeight="1" x14ac:dyDescent="0.25">
      <c r="A234" s="93" t="s">
        <v>24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</row>
    <row r="235" spans="1:13" ht="19.5" customHeight="1" x14ac:dyDescent="0.25">
      <c r="A235" s="106" t="s">
        <v>66</v>
      </c>
      <c r="B235" s="106"/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</row>
    <row r="236" spans="1:13" ht="14.25" customHeight="1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</row>
    <row r="237" spans="1:13" ht="48.75" customHeight="1" x14ac:dyDescent="0.25">
      <c r="A237" s="94" t="s">
        <v>0</v>
      </c>
      <c r="B237" s="97" t="s">
        <v>16</v>
      </c>
      <c r="C237" s="89" t="s">
        <v>55</v>
      </c>
      <c r="D237" s="89"/>
      <c r="E237" s="100" t="s">
        <v>56</v>
      </c>
      <c r="F237" s="101"/>
      <c r="G237" s="101"/>
      <c r="H237" s="101"/>
      <c r="I237" s="101"/>
      <c r="J237" s="101"/>
      <c r="K237" s="101"/>
      <c r="L237" s="101"/>
      <c r="M237" s="102"/>
    </row>
    <row r="238" spans="1:13" ht="41.25" customHeight="1" x14ac:dyDescent="0.25">
      <c r="A238" s="95"/>
      <c r="B238" s="98"/>
      <c r="C238" s="86" t="s">
        <v>21</v>
      </c>
      <c r="D238" s="86" t="s">
        <v>20</v>
      </c>
      <c r="E238" s="100" t="s">
        <v>17</v>
      </c>
      <c r="F238" s="101"/>
      <c r="G238" s="102"/>
      <c r="H238" s="100" t="s">
        <v>18</v>
      </c>
      <c r="I238" s="101"/>
      <c r="J238" s="102"/>
      <c r="K238" s="100" t="s">
        <v>19</v>
      </c>
      <c r="L238" s="101"/>
      <c r="M238" s="102"/>
    </row>
    <row r="239" spans="1:13" ht="14.25" customHeight="1" x14ac:dyDescent="0.25">
      <c r="A239" s="95"/>
      <c r="B239" s="98"/>
      <c r="C239" s="87"/>
      <c r="D239" s="87"/>
      <c r="E239" s="103" t="s">
        <v>21</v>
      </c>
      <c r="F239" s="103" t="s">
        <v>26</v>
      </c>
      <c r="G239" s="103"/>
      <c r="H239" s="103" t="s">
        <v>21</v>
      </c>
      <c r="I239" s="103" t="s">
        <v>26</v>
      </c>
      <c r="J239" s="103"/>
      <c r="K239" s="103" t="s">
        <v>21</v>
      </c>
      <c r="L239" s="103" t="s">
        <v>26</v>
      </c>
      <c r="M239" s="103"/>
    </row>
    <row r="240" spans="1:13" ht="60.75" customHeight="1" x14ac:dyDescent="0.25">
      <c r="A240" s="96"/>
      <c r="B240" s="99"/>
      <c r="C240" s="88"/>
      <c r="D240" s="88"/>
      <c r="E240" s="103"/>
      <c r="F240" s="24" t="s">
        <v>25</v>
      </c>
      <c r="G240" s="24" t="s">
        <v>23</v>
      </c>
      <c r="H240" s="103"/>
      <c r="I240" s="24" t="s">
        <v>25</v>
      </c>
      <c r="J240" s="24" t="s">
        <v>23</v>
      </c>
      <c r="K240" s="103"/>
      <c r="L240" s="24" t="s">
        <v>25</v>
      </c>
      <c r="M240" s="24" t="s">
        <v>23</v>
      </c>
    </row>
    <row r="241" spans="1:13" s="2" customFormat="1" ht="12" customHeight="1" x14ac:dyDescent="0.2">
      <c r="A241" s="3">
        <v>1</v>
      </c>
      <c r="B241" s="3">
        <v>2</v>
      </c>
      <c r="C241" s="3">
        <v>3</v>
      </c>
      <c r="D241" s="3">
        <v>4</v>
      </c>
      <c r="E241" s="3">
        <v>5</v>
      </c>
      <c r="F241" s="3">
        <v>6</v>
      </c>
      <c r="G241" s="3">
        <v>7</v>
      </c>
      <c r="H241" s="3">
        <v>8</v>
      </c>
      <c r="I241" s="3">
        <v>9</v>
      </c>
      <c r="J241" s="3">
        <v>10</v>
      </c>
      <c r="K241" s="3">
        <v>11</v>
      </c>
      <c r="L241" s="3">
        <v>12</v>
      </c>
      <c r="M241" s="3">
        <v>13</v>
      </c>
    </row>
    <row r="242" spans="1:13" ht="33" customHeight="1" x14ac:dyDescent="0.25">
      <c r="A242" s="1" t="s">
        <v>1</v>
      </c>
      <c r="B242" s="5" t="s">
        <v>2</v>
      </c>
      <c r="C242" s="9">
        <f t="shared" ref="C242:D249" si="77">E242+H242+K242</f>
        <v>5190343</v>
      </c>
      <c r="D242" s="9">
        <f t="shared" si="77"/>
        <v>673950</v>
      </c>
      <c r="E242" s="9">
        <f>'[1]СМП на 2013 год БЕЗ ДОП ВЫПЛАТ'!D707</f>
        <v>679416</v>
      </c>
      <c r="F242" s="9">
        <f>'[2]Расходы на содерж СМП 2013'!E240</f>
        <v>88220</v>
      </c>
      <c r="G242" s="9">
        <f>E242-F242</f>
        <v>591196</v>
      </c>
      <c r="H242" s="9">
        <f>'[1]СМП на 2013 год БЕЗ ДОП ВЫПЛАТ'!E707</f>
        <v>3729780</v>
      </c>
      <c r="I242" s="9">
        <f>'[2]Расходы на содерж СМП 2013'!F240</f>
        <v>484301</v>
      </c>
      <c r="J242" s="9">
        <f>H242-I242</f>
        <v>3245479</v>
      </c>
      <c r="K242" s="9">
        <f>'[1]СМП на 2013 год БЕЗ ДОП ВЫПЛАТ'!F707</f>
        <v>781147</v>
      </c>
      <c r="L242" s="9">
        <f>'[2]Расходы на содерж СМП 2013'!G240</f>
        <v>101429</v>
      </c>
      <c r="M242" s="9">
        <f>K242-L242</f>
        <v>679718</v>
      </c>
    </row>
    <row r="243" spans="1:13" ht="20.25" customHeight="1" x14ac:dyDescent="0.25">
      <c r="A243" s="1" t="s">
        <v>3</v>
      </c>
      <c r="B243" s="5" t="s">
        <v>4</v>
      </c>
      <c r="C243" s="9">
        <f t="shared" si="77"/>
        <v>1351246</v>
      </c>
      <c r="D243" s="9">
        <f t="shared" si="77"/>
        <v>127735</v>
      </c>
      <c r="E243" s="9">
        <v>176879</v>
      </c>
      <c r="F243" s="9">
        <v>16721</v>
      </c>
      <c r="G243" s="9">
        <f t="shared" ref="G243:G249" si="78">E243-F243</f>
        <v>160158</v>
      </c>
      <c r="H243" s="9">
        <v>971005</v>
      </c>
      <c r="I243" s="9">
        <v>91790</v>
      </c>
      <c r="J243" s="9">
        <f t="shared" ref="J243:J249" si="79">H243-I243</f>
        <v>879215</v>
      </c>
      <c r="K243" s="9">
        <v>203362</v>
      </c>
      <c r="L243" s="9">
        <v>19224</v>
      </c>
      <c r="M243" s="9">
        <f t="shared" ref="M243:M249" si="80">K243-L243</f>
        <v>184138</v>
      </c>
    </row>
    <row r="244" spans="1:13" ht="20.25" customHeight="1" x14ac:dyDescent="0.25">
      <c r="A244" s="1" t="s">
        <v>5</v>
      </c>
      <c r="B244" s="5" t="s">
        <v>6</v>
      </c>
      <c r="C244" s="9">
        <f t="shared" si="77"/>
        <v>1678873</v>
      </c>
      <c r="D244" s="9">
        <f t="shared" si="77"/>
        <v>224139</v>
      </c>
      <c r="E244" s="9">
        <f>'[1]СМП на 2013 год БЕЗ ДОП ВЫПЛАТ'!D709</f>
        <v>219765</v>
      </c>
      <c r="F244" s="9">
        <f>'[2]Расходы на содерж СМП 2013'!E242</f>
        <v>29340</v>
      </c>
      <c r="G244" s="9">
        <f t="shared" si="78"/>
        <v>190425</v>
      </c>
      <c r="H244" s="9">
        <f>'[1]СМП на 2013 год БЕЗ ДОП ВЫПЛАТ'!E709</f>
        <v>1206438</v>
      </c>
      <c r="I244" s="9">
        <f>'[2]Расходы на содерж СМП 2013'!F242</f>
        <v>161066</v>
      </c>
      <c r="J244" s="9">
        <f t="shared" si="79"/>
        <v>1045372</v>
      </c>
      <c r="K244" s="9">
        <f>'[1]СМП на 2013 год БЕЗ ДОП ВЫПЛАТ'!F709</f>
        <v>252670</v>
      </c>
      <c r="L244" s="9">
        <f>'[2]Расходы на содерж СМП 2013'!G242</f>
        <v>33733</v>
      </c>
      <c r="M244" s="9">
        <f t="shared" si="80"/>
        <v>218937</v>
      </c>
    </row>
    <row r="245" spans="1:13" ht="20.25" customHeight="1" x14ac:dyDescent="0.25">
      <c r="A245" s="1" t="s">
        <v>7</v>
      </c>
      <c r="B245" s="5" t="s">
        <v>8</v>
      </c>
      <c r="C245" s="9">
        <f t="shared" si="77"/>
        <v>984771</v>
      </c>
      <c r="D245" s="9">
        <f t="shared" si="77"/>
        <v>141371</v>
      </c>
      <c r="E245" s="9">
        <f>'[1]СМП на 2013 год БЕЗ ДОП ВЫПЛАТ'!D710</f>
        <v>128907</v>
      </c>
      <c r="F245" s="9">
        <f>'[2]Расходы на содерж СМП 2013'!E243</f>
        <v>18506</v>
      </c>
      <c r="G245" s="9">
        <f t="shared" si="78"/>
        <v>110401</v>
      </c>
      <c r="H245" s="9">
        <f>'[1]СМП на 2013 год БЕЗ ДОП ВЫПЛАТ'!E710</f>
        <v>707656</v>
      </c>
      <c r="I245" s="9">
        <f>'[2]Расходы на содерж СМП 2013'!F243</f>
        <v>101589</v>
      </c>
      <c r="J245" s="9">
        <f t="shared" si="79"/>
        <v>606067</v>
      </c>
      <c r="K245" s="9">
        <f>'[1]СМП на 2013 год БЕЗ ДОП ВЫПЛАТ'!F710</f>
        <v>148208</v>
      </c>
      <c r="L245" s="9">
        <f>'[2]Расходы на содерж СМП 2013'!G243</f>
        <v>21276</v>
      </c>
      <c r="M245" s="9">
        <f t="shared" si="80"/>
        <v>126932</v>
      </c>
    </row>
    <row r="246" spans="1:13" ht="20.25" customHeight="1" x14ac:dyDescent="0.25">
      <c r="A246" s="1" t="s">
        <v>9</v>
      </c>
      <c r="B246" s="5" t="s">
        <v>10</v>
      </c>
      <c r="C246" s="9">
        <f t="shared" si="77"/>
        <v>971598</v>
      </c>
      <c r="D246" s="9">
        <f t="shared" si="77"/>
        <v>177782</v>
      </c>
      <c r="E246" s="9">
        <v>127183</v>
      </c>
      <c r="F246" s="9">
        <v>23272</v>
      </c>
      <c r="G246" s="9">
        <f t="shared" si="78"/>
        <v>103911</v>
      </c>
      <c r="H246" s="9">
        <v>698190</v>
      </c>
      <c r="I246" s="9">
        <v>127754</v>
      </c>
      <c r="J246" s="9">
        <f t="shared" si="79"/>
        <v>570436</v>
      </c>
      <c r="K246" s="9">
        <v>146225</v>
      </c>
      <c r="L246" s="9">
        <v>26756</v>
      </c>
      <c r="M246" s="9">
        <f t="shared" si="80"/>
        <v>119469</v>
      </c>
    </row>
    <row r="247" spans="1:13" ht="20.25" customHeight="1" x14ac:dyDescent="0.25">
      <c r="A247" s="1" t="s">
        <v>11</v>
      </c>
      <c r="B247" s="5" t="s">
        <v>12</v>
      </c>
      <c r="C247" s="9">
        <f t="shared" si="77"/>
        <v>815410</v>
      </c>
      <c r="D247" s="9">
        <f t="shared" si="77"/>
        <v>193955</v>
      </c>
      <c r="E247" s="9">
        <v>106737</v>
      </c>
      <c r="F247" s="9">
        <v>25388</v>
      </c>
      <c r="G247" s="9">
        <f t="shared" si="78"/>
        <v>81349</v>
      </c>
      <c r="H247" s="9">
        <v>585954</v>
      </c>
      <c r="I247" s="9">
        <v>139377</v>
      </c>
      <c r="J247" s="9">
        <f t="shared" si="79"/>
        <v>446577</v>
      </c>
      <c r="K247" s="9">
        <v>122719</v>
      </c>
      <c r="L247" s="9">
        <v>29190</v>
      </c>
      <c r="M247" s="9">
        <f t="shared" si="80"/>
        <v>93529</v>
      </c>
    </row>
    <row r="248" spans="1:13" ht="20.25" customHeight="1" x14ac:dyDescent="0.25">
      <c r="A248" s="1" t="s">
        <v>13</v>
      </c>
      <c r="B248" s="5" t="s">
        <v>14</v>
      </c>
      <c r="C248" s="9">
        <f t="shared" si="77"/>
        <v>1151328</v>
      </c>
      <c r="D248" s="9">
        <f t="shared" si="77"/>
        <v>580409</v>
      </c>
      <c r="E248" s="9">
        <v>150708</v>
      </c>
      <c r="F248" s="9">
        <v>75975</v>
      </c>
      <c r="G248" s="9">
        <f t="shared" si="78"/>
        <v>74733</v>
      </c>
      <c r="H248" s="9">
        <v>827344</v>
      </c>
      <c r="I248" s="9">
        <v>417082</v>
      </c>
      <c r="J248" s="9">
        <f t="shared" si="79"/>
        <v>410262</v>
      </c>
      <c r="K248" s="9">
        <v>173276</v>
      </c>
      <c r="L248" s="9">
        <v>87352</v>
      </c>
      <c r="M248" s="9">
        <f t="shared" si="80"/>
        <v>85924</v>
      </c>
    </row>
    <row r="249" spans="1:13" ht="20.25" customHeight="1" x14ac:dyDescent="0.25">
      <c r="A249" s="1" t="s">
        <v>15</v>
      </c>
      <c r="B249" s="6" t="s">
        <v>60</v>
      </c>
      <c r="C249" s="9">
        <f t="shared" si="77"/>
        <v>1022668</v>
      </c>
      <c r="D249" s="9">
        <f t="shared" si="77"/>
        <v>144023</v>
      </c>
      <c r="E249" s="9">
        <v>133867</v>
      </c>
      <c r="F249" s="9">
        <v>18853</v>
      </c>
      <c r="G249" s="9">
        <f t="shared" si="78"/>
        <v>115014</v>
      </c>
      <c r="H249" s="9">
        <v>734890</v>
      </c>
      <c r="I249" s="9">
        <v>103495</v>
      </c>
      <c r="J249" s="9">
        <f t="shared" si="79"/>
        <v>631395</v>
      </c>
      <c r="K249" s="9">
        <v>153911</v>
      </c>
      <c r="L249" s="9">
        <v>21675</v>
      </c>
      <c r="M249" s="9">
        <f t="shared" si="80"/>
        <v>132236</v>
      </c>
    </row>
    <row r="250" spans="1:13" s="8" customFormat="1" ht="21.75" customHeight="1" x14ac:dyDescent="0.25">
      <c r="A250" s="7"/>
      <c r="B250" s="7" t="s">
        <v>22</v>
      </c>
      <c r="C250" s="10">
        <f>SUM(C242:C249)</f>
        <v>13166237</v>
      </c>
      <c r="D250" s="10">
        <f t="shared" ref="D250:K250" si="81">SUM(D242:D249)</f>
        <v>2263364</v>
      </c>
      <c r="E250" s="10">
        <f t="shared" si="81"/>
        <v>1723462</v>
      </c>
      <c r="F250" s="10">
        <f t="shared" si="81"/>
        <v>296275</v>
      </c>
      <c r="G250" s="10">
        <f t="shared" si="81"/>
        <v>1427187</v>
      </c>
      <c r="H250" s="10">
        <f t="shared" si="81"/>
        <v>9461257</v>
      </c>
      <c r="I250" s="10">
        <f t="shared" si="81"/>
        <v>1626454</v>
      </c>
      <c r="J250" s="10">
        <f t="shared" si="81"/>
        <v>7834803</v>
      </c>
      <c r="K250" s="10">
        <f t="shared" si="81"/>
        <v>1981518</v>
      </c>
      <c r="L250" s="10">
        <f>SUM(L242:L249)</f>
        <v>340635</v>
      </c>
      <c r="M250" s="10">
        <f>SUM(M242:M249)</f>
        <v>1640883</v>
      </c>
    </row>
    <row r="251" spans="1:13" ht="24.75" customHeight="1" x14ac:dyDescent="0.25"/>
    <row r="252" spans="1:13" ht="48" customHeight="1" x14ac:dyDescent="0.25">
      <c r="A252" s="94" t="s">
        <v>0</v>
      </c>
      <c r="B252" s="97" t="s">
        <v>16</v>
      </c>
      <c r="C252" s="89" t="s">
        <v>57</v>
      </c>
      <c r="D252" s="89"/>
      <c r="E252" s="100" t="s">
        <v>58</v>
      </c>
      <c r="F252" s="101"/>
      <c r="G252" s="101"/>
      <c r="H252" s="101"/>
      <c r="I252" s="101"/>
      <c r="J252" s="101"/>
      <c r="K252" s="101"/>
      <c r="L252" s="101"/>
      <c r="M252" s="102"/>
    </row>
    <row r="253" spans="1:13" ht="41.25" customHeight="1" x14ac:dyDescent="0.25">
      <c r="A253" s="95"/>
      <c r="B253" s="98"/>
      <c r="C253" s="86" t="s">
        <v>21</v>
      </c>
      <c r="D253" s="86" t="s">
        <v>20</v>
      </c>
      <c r="E253" s="100" t="s">
        <v>17</v>
      </c>
      <c r="F253" s="101"/>
      <c r="G253" s="102"/>
      <c r="H253" s="100" t="s">
        <v>18</v>
      </c>
      <c r="I253" s="101"/>
      <c r="J253" s="102"/>
      <c r="K253" s="100" t="s">
        <v>19</v>
      </c>
      <c r="L253" s="101"/>
      <c r="M253" s="102"/>
    </row>
    <row r="254" spans="1:13" ht="13.5" customHeight="1" x14ac:dyDescent="0.25">
      <c r="A254" s="95"/>
      <c r="B254" s="98"/>
      <c r="C254" s="87"/>
      <c r="D254" s="87"/>
      <c r="E254" s="103" t="s">
        <v>21</v>
      </c>
      <c r="F254" s="103" t="s">
        <v>26</v>
      </c>
      <c r="G254" s="103"/>
      <c r="H254" s="103" t="s">
        <v>21</v>
      </c>
      <c r="I254" s="103" t="s">
        <v>26</v>
      </c>
      <c r="J254" s="103"/>
      <c r="K254" s="103" t="s">
        <v>21</v>
      </c>
      <c r="L254" s="103" t="s">
        <v>26</v>
      </c>
      <c r="M254" s="103"/>
    </row>
    <row r="255" spans="1:13" ht="50.25" customHeight="1" x14ac:dyDescent="0.25">
      <c r="A255" s="96"/>
      <c r="B255" s="99"/>
      <c r="C255" s="88"/>
      <c r="D255" s="88"/>
      <c r="E255" s="103"/>
      <c r="F255" s="24" t="s">
        <v>25</v>
      </c>
      <c r="G255" s="24" t="s">
        <v>23</v>
      </c>
      <c r="H255" s="103"/>
      <c r="I255" s="24" t="s">
        <v>25</v>
      </c>
      <c r="J255" s="24" t="s">
        <v>23</v>
      </c>
      <c r="K255" s="103"/>
      <c r="L255" s="24" t="s">
        <v>25</v>
      </c>
      <c r="M255" s="24" t="s">
        <v>23</v>
      </c>
    </row>
    <row r="256" spans="1:13" s="2" customFormat="1" ht="12" customHeight="1" x14ac:dyDescent="0.2">
      <c r="A256" s="3">
        <v>1</v>
      </c>
      <c r="B256" s="3">
        <v>2</v>
      </c>
      <c r="C256" s="3">
        <v>3</v>
      </c>
      <c r="D256" s="3">
        <v>4</v>
      </c>
      <c r="E256" s="3">
        <v>5</v>
      </c>
      <c r="F256" s="3">
        <v>6</v>
      </c>
      <c r="G256" s="3">
        <v>7</v>
      </c>
      <c r="H256" s="3">
        <v>8</v>
      </c>
      <c r="I256" s="3">
        <v>9</v>
      </c>
      <c r="J256" s="3">
        <v>10</v>
      </c>
      <c r="K256" s="3">
        <v>11</v>
      </c>
      <c r="L256" s="3">
        <v>12</v>
      </c>
      <c r="M256" s="3">
        <v>13</v>
      </c>
    </row>
    <row r="257" spans="1:13" ht="39.75" customHeight="1" x14ac:dyDescent="0.25">
      <c r="A257" s="1" t="s">
        <v>1</v>
      </c>
      <c r="B257" s="5" t="s">
        <v>2</v>
      </c>
      <c r="C257" s="9">
        <f>E257+H257+K257</f>
        <v>15791744</v>
      </c>
      <c r="D257" s="9">
        <f t="shared" ref="D257:D264" si="82">F257+I257+L257</f>
        <v>2242567</v>
      </c>
      <c r="E257" s="9">
        <f>E209+E224+E242</f>
        <v>2067140</v>
      </c>
      <c r="F257" s="9">
        <f t="shared" ref="F257:M257" si="83">F209+F224+F242</f>
        <v>293552</v>
      </c>
      <c r="G257" s="9">
        <f t="shared" si="83"/>
        <v>1773588</v>
      </c>
      <c r="H257" s="9">
        <f t="shared" si="83"/>
        <v>11347947</v>
      </c>
      <c r="I257" s="9">
        <f t="shared" si="83"/>
        <v>1611509</v>
      </c>
      <c r="J257" s="9">
        <f t="shared" si="83"/>
        <v>9736438</v>
      </c>
      <c r="K257" s="9">
        <f t="shared" si="83"/>
        <v>2376657</v>
      </c>
      <c r="L257" s="9">
        <f t="shared" si="83"/>
        <v>337506</v>
      </c>
      <c r="M257" s="9">
        <f t="shared" si="83"/>
        <v>2039151</v>
      </c>
    </row>
    <row r="258" spans="1:13" ht="21.75" customHeight="1" x14ac:dyDescent="0.25">
      <c r="A258" s="1" t="s">
        <v>3</v>
      </c>
      <c r="B258" s="5" t="s">
        <v>4</v>
      </c>
      <c r="C258" s="9">
        <f t="shared" ref="C258:C264" si="84">E258+H258+K258</f>
        <v>4579447</v>
      </c>
      <c r="D258" s="9">
        <f t="shared" si="82"/>
        <v>908912</v>
      </c>
      <c r="E258" s="9">
        <f t="shared" ref="E258:M264" si="85">E210+E225+E243</f>
        <v>599450</v>
      </c>
      <c r="F258" s="9">
        <f t="shared" si="85"/>
        <v>118977</v>
      </c>
      <c r="G258" s="9">
        <f t="shared" si="85"/>
        <v>480473</v>
      </c>
      <c r="H258" s="9">
        <f t="shared" si="85"/>
        <v>3290791</v>
      </c>
      <c r="I258" s="9">
        <f t="shared" si="85"/>
        <v>653144</v>
      </c>
      <c r="J258" s="9">
        <f t="shared" si="85"/>
        <v>2637647</v>
      </c>
      <c r="K258" s="9">
        <f t="shared" si="85"/>
        <v>689206</v>
      </c>
      <c r="L258" s="9">
        <f t="shared" si="85"/>
        <v>136791</v>
      </c>
      <c r="M258" s="9">
        <f t="shared" si="85"/>
        <v>552415</v>
      </c>
    </row>
    <row r="259" spans="1:13" ht="21.75" customHeight="1" x14ac:dyDescent="0.25">
      <c r="A259" s="1" t="s">
        <v>5</v>
      </c>
      <c r="B259" s="5" t="s">
        <v>6</v>
      </c>
      <c r="C259" s="9">
        <f t="shared" si="84"/>
        <v>4928120</v>
      </c>
      <c r="D259" s="9">
        <f t="shared" si="82"/>
        <v>563918</v>
      </c>
      <c r="E259" s="9">
        <f t="shared" si="85"/>
        <v>645092</v>
      </c>
      <c r="F259" s="9">
        <f t="shared" si="85"/>
        <v>73817</v>
      </c>
      <c r="G259" s="9">
        <f t="shared" si="85"/>
        <v>571275</v>
      </c>
      <c r="H259" s="9">
        <f t="shared" si="85"/>
        <v>3541347</v>
      </c>
      <c r="I259" s="9">
        <f t="shared" si="85"/>
        <v>405231</v>
      </c>
      <c r="J259" s="9">
        <f t="shared" si="85"/>
        <v>3136116</v>
      </c>
      <c r="K259" s="9">
        <f t="shared" si="85"/>
        <v>741681</v>
      </c>
      <c r="L259" s="9">
        <f t="shared" si="85"/>
        <v>84870</v>
      </c>
      <c r="M259" s="9">
        <f t="shared" si="85"/>
        <v>656811</v>
      </c>
    </row>
    <row r="260" spans="1:13" ht="21.75" customHeight="1" x14ac:dyDescent="0.25">
      <c r="A260" s="1" t="s">
        <v>7</v>
      </c>
      <c r="B260" s="5" t="s">
        <v>8</v>
      </c>
      <c r="C260" s="9">
        <f t="shared" si="84"/>
        <v>2836394</v>
      </c>
      <c r="D260" s="9">
        <f t="shared" si="82"/>
        <v>377159</v>
      </c>
      <c r="E260" s="9">
        <f t="shared" si="85"/>
        <v>371284</v>
      </c>
      <c r="F260" s="9">
        <f t="shared" si="85"/>
        <v>49370</v>
      </c>
      <c r="G260" s="9">
        <f t="shared" si="85"/>
        <v>321914</v>
      </c>
      <c r="H260" s="9">
        <f t="shared" si="85"/>
        <v>2038232</v>
      </c>
      <c r="I260" s="9">
        <f t="shared" si="85"/>
        <v>271027</v>
      </c>
      <c r="J260" s="9">
        <f t="shared" si="85"/>
        <v>1767205</v>
      </c>
      <c r="K260" s="9">
        <f t="shared" si="85"/>
        <v>426878</v>
      </c>
      <c r="L260" s="9">
        <f t="shared" si="85"/>
        <v>56762</v>
      </c>
      <c r="M260" s="9">
        <f t="shared" si="85"/>
        <v>370116</v>
      </c>
    </row>
    <row r="261" spans="1:13" ht="21.75" customHeight="1" x14ac:dyDescent="0.25">
      <c r="A261" s="1" t="s">
        <v>9</v>
      </c>
      <c r="B261" s="5" t="s">
        <v>10</v>
      </c>
      <c r="C261" s="9">
        <f t="shared" si="84"/>
        <v>2842979</v>
      </c>
      <c r="D261" s="9">
        <f t="shared" si="82"/>
        <v>462199</v>
      </c>
      <c r="E261" s="9">
        <f t="shared" si="85"/>
        <v>372146</v>
      </c>
      <c r="F261" s="9">
        <f t="shared" si="85"/>
        <v>60501</v>
      </c>
      <c r="G261" s="9">
        <f t="shared" si="85"/>
        <v>311645</v>
      </c>
      <c r="H261" s="9">
        <f t="shared" si="85"/>
        <v>2042965</v>
      </c>
      <c r="I261" s="9">
        <f t="shared" si="85"/>
        <v>332136</v>
      </c>
      <c r="J261" s="9">
        <f t="shared" si="85"/>
        <v>1710829</v>
      </c>
      <c r="K261" s="9">
        <f t="shared" si="85"/>
        <v>427868</v>
      </c>
      <c r="L261" s="9">
        <f t="shared" si="85"/>
        <v>69562</v>
      </c>
      <c r="M261" s="9">
        <f t="shared" si="85"/>
        <v>358306</v>
      </c>
    </row>
    <row r="262" spans="1:13" ht="21.75" customHeight="1" x14ac:dyDescent="0.25">
      <c r="A262" s="1" t="s">
        <v>11</v>
      </c>
      <c r="B262" s="5" t="s">
        <v>12</v>
      </c>
      <c r="C262" s="9">
        <f t="shared" si="84"/>
        <v>2446230</v>
      </c>
      <c r="D262" s="9">
        <f t="shared" si="82"/>
        <v>581865</v>
      </c>
      <c r="E262" s="9">
        <f t="shared" si="85"/>
        <v>320211</v>
      </c>
      <c r="F262" s="9">
        <f t="shared" si="85"/>
        <v>76165</v>
      </c>
      <c r="G262" s="9">
        <f t="shared" si="85"/>
        <v>244046</v>
      </c>
      <c r="H262" s="9">
        <f t="shared" si="85"/>
        <v>1757862</v>
      </c>
      <c r="I262" s="9">
        <f t="shared" si="85"/>
        <v>418131</v>
      </c>
      <c r="J262" s="9">
        <f t="shared" si="85"/>
        <v>1339731</v>
      </c>
      <c r="K262" s="9">
        <f t="shared" si="85"/>
        <v>368157</v>
      </c>
      <c r="L262" s="9">
        <f t="shared" si="85"/>
        <v>87569</v>
      </c>
      <c r="M262" s="9">
        <f t="shared" si="85"/>
        <v>280588</v>
      </c>
    </row>
    <row r="263" spans="1:13" ht="21.75" customHeight="1" x14ac:dyDescent="0.25">
      <c r="A263" s="1" t="s">
        <v>13</v>
      </c>
      <c r="B263" s="5" t="s">
        <v>14</v>
      </c>
      <c r="C263" s="9">
        <f t="shared" si="84"/>
        <v>3229303</v>
      </c>
      <c r="D263" s="9">
        <f t="shared" si="82"/>
        <v>1516544</v>
      </c>
      <c r="E263" s="9">
        <f t="shared" si="85"/>
        <v>422715</v>
      </c>
      <c r="F263" s="9">
        <f t="shared" si="85"/>
        <v>198516</v>
      </c>
      <c r="G263" s="9">
        <f t="shared" si="85"/>
        <v>224199</v>
      </c>
      <c r="H263" s="9">
        <f t="shared" si="85"/>
        <v>2320577</v>
      </c>
      <c r="I263" s="9">
        <f t="shared" si="85"/>
        <v>1089789</v>
      </c>
      <c r="J263" s="9">
        <f t="shared" si="85"/>
        <v>1230788</v>
      </c>
      <c r="K263" s="9">
        <f t="shared" si="85"/>
        <v>486011</v>
      </c>
      <c r="L263" s="9">
        <f t="shared" si="85"/>
        <v>228239</v>
      </c>
      <c r="M263" s="9">
        <f t="shared" si="85"/>
        <v>257772</v>
      </c>
    </row>
    <row r="264" spans="1:13" ht="21.75" customHeight="1" x14ac:dyDescent="0.25">
      <c r="A264" s="1" t="s">
        <v>15</v>
      </c>
      <c r="B264" s="6" t="s">
        <v>60</v>
      </c>
      <c r="C264" s="9">
        <f t="shared" si="84"/>
        <v>3068004</v>
      </c>
      <c r="D264" s="9">
        <f t="shared" si="82"/>
        <v>432069</v>
      </c>
      <c r="E264" s="9">
        <f t="shared" si="85"/>
        <v>401601</v>
      </c>
      <c r="F264" s="9">
        <f t="shared" si="85"/>
        <v>56559</v>
      </c>
      <c r="G264" s="9">
        <f t="shared" si="85"/>
        <v>345042</v>
      </c>
      <c r="H264" s="9">
        <f t="shared" si="85"/>
        <v>2204668</v>
      </c>
      <c r="I264" s="9">
        <f t="shared" si="85"/>
        <v>310483</v>
      </c>
      <c r="J264" s="9">
        <f t="shared" si="85"/>
        <v>1894185</v>
      </c>
      <c r="K264" s="9">
        <f t="shared" si="85"/>
        <v>461735</v>
      </c>
      <c r="L264" s="9">
        <f t="shared" si="85"/>
        <v>65027</v>
      </c>
      <c r="M264" s="9">
        <f t="shared" si="85"/>
        <v>396708</v>
      </c>
    </row>
    <row r="265" spans="1:13" s="8" customFormat="1" ht="21.75" customHeight="1" x14ac:dyDescent="0.25">
      <c r="A265" s="7"/>
      <c r="B265" s="7" t="s">
        <v>22</v>
      </c>
      <c r="C265" s="10">
        <f>SUM(C257:C264)</f>
        <v>39722221</v>
      </c>
      <c r="D265" s="10">
        <f t="shared" ref="D265:K265" si="86">SUM(D257:D264)</f>
        <v>7085233</v>
      </c>
      <c r="E265" s="10">
        <f t="shared" si="86"/>
        <v>5199639</v>
      </c>
      <c r="F265" s="10">
        <f t="shared" si="86"/>
        <v>927457</v>
      </c>
      <c r="G265" s="10">
        <f t="shared" si="86"/>
        <v>4272182</v>
      </c>
      <c r="H265" s="10">
        <f t="shared" si="86"/>
        <v>28544389</v>
      </c>
      <c r="I265" s="10">
        <f t="shared" si="86"/>
        <v>5091450</v>
      </c>
      <c r="J265" s="10">
        <f t="shared" si="86"/>
        <v>23452939</v>
      </c>
      <c r="K265" s="10">
        <f t="shared" si="86"/>
        <v>5978193</v>
      </c>
      <c r="L265" s="10">
        <f>SUM(L257:L264)</f>
        <v>1066326</v>
      </c>
      <c r="M265" s="10">
        <f>SUM(M257:M264)</f>
        <v>4911867</v>
      </c>
    </row>
    <row r="266" spans="1:13" s="8" customFormat="1" ht="16.5" customHeight="1" x14ac:dyDescent="0.25">
      <c r="A266" s="18"/>
      <c r="B266" s="18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</row>
    <row r="267" spans="1:13" ht="22.5" customHeight="1" x14ac:dyDescent="0.25">
      <c r="A267" s="93" t="s">
        <v>24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</row>
    <row r="268" spans="1:13" ht="19.5" customHeight="1" x14ac:dyDescent="0.25">
      <c r="A268" s="106" t="s">
        <v>66</v>
      </c>
      <c r="B268" s="106"/>
      <c r="C268" s="106"/>
      <c r="D268" s="106"/>
      <c r="E268" s="106"/>
      <c r="F268" s="106"/>
      <c r="G268" s="106"/>
      <c r="H268" s="106"/>
      <c r="I268" s="106"/>
      <c r="J268" s="106"/>
      <c r="K268" s="106"/>
      <c r="L268" s="106"/>
      <c r="M268" s="106"/>
    </row>
    <row r="269" spans="1:13" ht="15" customHeight="1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</row>
    <row r="270" spans="1:13" ht="54.75" customHeight="1" x14ac:dyDescent="0.25">
      <c r="A270" s="94" t="s">
        <v>0</v>
      </c>
      <c r="B270" s="97" t="s">
        <v>16</v>
      </c>
      <c r="C270" s="89" t="s">
        <v>61</v>
      </c>
      <c r="D270" s="89"/>
      <c r="E270" s="100" t="s">
        <v>59</v>
      </c>
      <c r="F270" s="101"/>
      <c r="G270" s="101"/>
      <c r="H270" s="101"/>
      <c r="I270" s="101"/>
      <c r="J270" s="101"/>
      <c r="K270" s="101"/>
      <c r="L270" s="101"/>
      <c r="M270" s="102"/>
    </row>
    <row r="271" spans="1:13" ht="41.25" customHeight="1" x14ac:dyDescent="0.25">
      <c r="A271" s="95"/>
      <c r="B271" s="98"/>
      <c r="C271" s="86" t="s">
        <v>21</v>
      </c>
      <c r="D271" s="86" t="s">
        <v>20</v>
      </c>
      <c r="E271" s="100" t="s">
        <v>17</v>
      </c>
      <c r="F271" s="101"/>
      <c r="G271" s="102"/>
      <c r="H271" s="100" t="s">
        <v>18</v>
      </c>
      <c r="I271" s="101"/>
      <c r="J271" s="102"/>
      <c r="K271" s="100" t="s">
        <v>19</v>
      </c>
      <c r="L271" s="101"/>
      <c r="M271" s="102"/>
    </row>
    <row r="272" spans="1:13" ht="14.25" customHeight="1" x14ac:dyDescent="0.25">
      <c r="A272" s="95"/>
      <c r="B272" s="98"/>
      <c r="C272" s="87"/>
      <c r="D272" s="87"/>
      <c r="E272" s="103" t="s">
        <v>21</v>
      </c>
      <c r="F272" s="103" t="s">
        <v>26</v>
      </c>
      <c r="G272" s="103"/>
      <c r="H272" s="103" t="s">
        <v>21</v>
      </c>
      <c r="I272" s="103" t="s">
        <v>26</v>
      </c>
      <c r="J272" s="103"/>
      <c r="K272" s="103" t="s">
        <v>21</v>
      </c>
      <c r="L272" s="103" t="s">
        <v>26</v>
      </c>
      <c r="M272" s="103"/>
    </row>
    <row r="273" spans="1:13" ht="60.75" customHeight="1" x14ac:dyDescent="0.25">
      <c r="A273" s="96"/>
      <c r="B273" s="99"/>
      <c r="C273" s="88"/>
      <c r="D273" s="88"/>
      <c r="E273" s="103"/>
      <c r="F273" s="24" t="s">
        <v>25</v>
      </c>
      <c r="G273" s="24" t="s">
        <v>23</v>
      </c>
      <c r="H273" s="103"/>
      <c r="I273" s="24" t="s">
        <v>25</v>
      </c>
      <c r="J273" s="24" t="s">
        <v>23</v>
      </c>
      <c r="K273" s="103"/>
      <c r="L273" s="24" t="s">
        <v>25</v>
      </c>
      <c r="M273" s="24" t="s">
        <v>23</v>
      </c>
    </row>
    <row r="274" spans="1:13" s="2" customFormat="1" ht="12" customHeight="1" x14ac:dyDescent="0.2">
      <c r="A274" s="3">
        <v>1</v>
      </c>
      <c r="B274" s="3">
        <v>2</v>
      </c>
      <c r="C274" s="3">
        <v>3</v>
      </c>
      <c r="D274" s="3">
        <v>4</v>
      </c>
      <c r="E274" s="3">
        <v>5</v>
      </c>
      <c r="F274" s="3">
        <v>6</v>
      </c>
      <c r="G274" s="3">
        <v>7</v>
      </c>
      <c r="H274" s="3">
        <v>8</v>
      </c>
      <c r="I274" s="3">
        <v>9</v>
      </c>
      <c r="J274" s="3">
        <v>10</v>
      </c>
      <c r="K274" s="3">
        <v>11</v>
      </c>
      <c r="L274" s="3">
        <v>12</v>
      </c>
      <c r="M274" s="3">
        <v>13</v>
      </c>
    </row>
    <row r="275" spans="1:13" ht="32.25" customHeight="1" x14ac:dyDescent="0.25">
      <c r="A275" s="1" t="s">
        <v>1</v>
      </c>
      <c r="B275" s="5" t="s">
        <v>2</v>
      </c>
      <c r="C275" s="9">
        <f t="shared" ref="C275:D282" si="87">E275+H275+K275</f>
        <v>62757808</v>
      </c>
      <c r="D275" s="9">
        <f>F275+I275+L275</f>
        <v>8222125</v>
      </c>
      <c r="E275" s="9">
        <f t="shared" ref="E275:M282" si="88">E60+E124+E191+E257</f>
        <v>8214998</v>
      </c>
      <c r="F275" s="9">
        <f t="shared" si="88"/>
        <v>1076276</v>
      </c>
      <c r="G275" s="9">
        <f t="shared" si="88"/>
        <v>7138722</v>
      </c>
      <c r="H275" s="9">
        <f t="shared" si="88"/>
        <v>45097761</v>
      </c>
      <c r="I275" s="9">
        <f t="shared" si="88"/>
        <v>5908419</v>
      </c>
      <c r="J275" s="9">
        <f t="shared" si="88"/>
        <v>39189342</v>
      </c>
      <c r="K275" s="9">
        <f t="shared" si="88"/>
        <v>9445049</v>
      </c>
      <c r="L275" s="9">
        <f t="shared" si="88"/>
        <v>1237430</v>
      </c>
      <c r="M275" s="9">
        <f t="shared" si="88"/>
        <v>8207619</v>
      </c>
    </row>
    <row r="276" spans="1:13" ht="26.25" customHeight="1" x14ac:dyDescent="0.25">
      <c r="A276" s="1" t="s">
        <v>3</v>
      </c>
      <c r="B276" s="5" t="s">
        <v>4</v>
      </c>
      <c r="C276" s="9">
        <f t="shared" si="87"/>
        <v>17519546</v>
      </c>
      <c r="D276" s="9">
        <f t="shared" si="87"/>
        <v>2764134</v>
      </c>
      <c r="E276" s="9">
        <f t="shared" si="88"/>
        <v>2293309</v>
      </c>
      <c r="F276" s="9">
        <f t="shared" si="88"/>
        <v>361824</v>
      </c>
      <c r="G276" s="9">
        <f t="shared" si="88"/>
        <v>1931485</v>
      </c>
      <c r="H276" s="9">
        <f t="shared" si="88"/>
        <v>12589547</v>
      </c>
      <c r="I276" s="9">
        <f t="shared" si="88"/>
        <v>1986308</v>
      </c>
      <c r="J276" s="9">
        <f t="shared" si="88"/>
        <v>10603239</v>
      </c>
      <c r="K276" s="9">
        <f t="shared" si="88"/>
        <v>2636690</v>
      </c>
      <c r="L276" s="9">
        <f t="shared" si="88"/>
        <v>416002</v>
      </c>
      <c r="M276" s="9">
        <f t="shared" si="88"/>
        <v>2220688</v>
      </c>
    </row>
    <row r="277" spans="1:13" ht="26.25" customHeight="1" x14ac:dyDescent="0.25">
      <c r="A277" s="1" t="s">
        <v>5</v>
      </c>
      <c r="B277" s="5" t="s">
        <v>6</v>
      </c>
      <c r="C277" s="9">
        <f t="shared" si="87"/>
        <v>19456051</v>
      </c>
      <c r="D277" s="9">
        <f t="shared" si="87"/>
        <v>1934950</v>
      </c>
      <c r="E277" s="9">
        <f t="shared" si="88"/>
        <v>2546799</v>
      </c>
      <c r="F277" s="9">
        <f t="shared" si="88"/>
        <v>253285</v>
      </c>
      <c r="G277" s="9">
        <f t="shared" si="88"/>
        <v>2293514</v>
      </c>
      <c r="H277" s="9">
        <f t="shared" si="88"/>
        <v>13981118</v>
      </c>
      <c r="I277" s="9">
        <f t="shared" si="88"/>
        <v>1390455</v>
      </c>
      <c r="J277" s="9">
        <f t="shared" si="88"/>
        <v>12590663</v>
      </c>
      <c r="K277" s="9">
        <f t="shared" si="88"/>
        <v>2928134</v>
      </c>
      <c r="L277" s="9">
        <f t="shared" si="88"/>
        <v>291210</v>
      </c>
      <c r="M277" s="9">
        <f t="shared" si="88"/>
        <v>2636924</v>
      </c>
    </row>
    <row r="278" spans="1:13" ht="26.25" customHeight="1" x14ac:dyDescent="0.25">
      <c r="A278" s="1" t="s">
        <v>7</v>
      </c>
      <c r="B278" s="5" t="s">
        <v>8</v>
      </c>
      <c r="C278" s="9">
        <f t="shared" si="87"/>
        <v>11127780</v>
      </c>
      <c r="D278" s="9">
        <f t="shared" si="87"/>
        <v>1375390</v>
      </c>
      <c r="E278" s="9">
        <f t="shared" si="88"/>
        <v>1456628</v>
      </c>
      <c r="F278" s="9">
        <f t="shared" si="88"/>
        <v>180038</v>
      </c>
      <c r="G278" s="9">
        <f t="shared" si="88"/>
        <v>1276590</v>
      </c>
      <c r="H278" s="9">
        <f t="shared" si="88"/>
        <v>7996421</v>
      </c>
      <c r="I278" s="9">
        <f t="shared" si="88"/>
        <v>988355</v>
      </c>
      <c r="J278" s="9">
        <f t="shared" si="88"/>
        <v>7008066</v>
      </c>
      <c r="K278" s="9">
        <f t="shared" si="88"/>
        <v>1674731</v>
      </c>
      <c r="L278" s="9">
        <f t="shared" si="88"/>
        <v>206997</v>
      </c>
      <c r="M278" s="9">
        <f t="shared" si="88"/>
        <v>1467734</v>
      </c>
    </row>
    <row r="279" spans="1:13" ht="26.25" customHeight="1" x14ac:dyDescent="0.25">
      <c r="A279" s="1" t="s">
        <v>9</v>
      </c>
      <c r="B279" s="5" t="s">
        <v>10</v>
      </c>
      <c r="C279" s="9">
        <f t="shared" si="87"/>
        <v>10660127</v>
      </c>
      <c r="D279" s="9">
        <f t="shared" si="87"/>
        <v>1093284</v>
      </c>
      <c r="E279" s="9">
        <f t="shared" si="88"/>
        <v>1395411</v>
      </c>
      <c r="F279" s="9">
        <f t="shared" si="88"/>
        <v>143109</v>
      </c>
      <c r="G279" s="9">
        <f t="shared" si="88"/>
        <v>1252302</v>
      </c>
      <c r="H279" s="9">
        <f t="shared" si="88"/>
        <v>7660367</v>
      </c>
      <c r="I279" s="9">
        <f t="shared" si="88"/>
        <v>785635</v>
      </c>
      <c r="J279" s="9">
        <f t="shared" si="88"/>
        <v>6874732</v>
      </c>
      <c r="K279" s="9">
        <f t="shared" si="88"/>
        <v>1604349</v>
      </c>
      <c r="L279" s="9">
        <f t="shared" si="88"/>
        <v>164540</v>
      </c>
      <c r="M279" s="9">
        <f t="shared" si="88"/>
        <v>1439809</v>
      </c>
    </row>
    <row r="280" spans="1:13" ht="26.25" customHeight="1" x14ac:dyDescent="0.25">
      <c r="A280" s="1" t="s">
        <v>11</v>
      </c>
      <c r="B280" s="5" t="s">
        <v>12</v>
      </c>
      <c r="C280" s="9">
        <f t="shared" si="87"/>
        <v>9258361</v>
      </c>
      <c r="D280" s="9">
        <f t="shared" si="87"/>
        <v>1706192</v>
      </c>
      <c r="E280" s="9">
        <f t="shared" si="88"/>
        <v>1211919</v>
      </c>
      <c r="F280" s="9">
        <f t="shared" si="88"/>
        <v>223340</v>
      </c>
      <c r="G280" s="9">
        <f t="shared" si="88"/>
        <v>988579</v>
      </c>
      <c r="H280" s="9">
        <f t="shared" si="88"/>
        <v>6653061</v>
      </c>
      <c r="I280" s="9">
        <f t="shared" si="88"/>
        <v>1226073</v>
      </c>
      <c r="J280" s="9">
        <f t="shared" si="88"/>
        <v>5426988</v>
      </c>
      <c r="K280" s="9">
        <f t="shared" si="88"/>
        <v>1393381</v>
      </c>
      <c r="L280" s="9">
        <f t="shared" si="88"/>
        <v>256779</v>
      </c>
      <c r="M280" s="9">
        <f t="shared" si="88"/>
        <v>1136602</v>
      </c>
    </row>
    <row r="281" spans="1:13" ht="26.25" customHeight="1" x14ac:dyDescent="0.25">
      <c r="A281" s="1" t="s">
        <v>13</v>
      </c>
      <c r="B281" s="5" t="s">
        <v>14</v>
      </c>
      <c r="C281" s="9">
        <f t="shared" si="87"/>
        <v>10547407</v>
      </c>
      <c r="D281" s="9">
        <f t="shared" si="87"/>
        <v>3652863</v>
      </c>
      <c r="E281" s="9">
        <f t="shared" si="88"/>
        <v>1380653</v>
      </c>
      <c r="F281" s="9">
        <f t="shared" si="88"/>
        <v>478161</v>
      </c>
      <c r="G281" s="9">
        <f t="shared" si="88"/>
        <v>902492</v>
      </c>
      <c r="H281" s="9">
        <f t="shared" si="88"/>
        <v>7579366</v>
      </c>
      <c r="I281" s="9">
        <f t="shared" si="88"/>
        <v>2624947</v>
      </c>
      <c r="J281" s="9">
        <f t="shared" si="88"/>
        <v>4954419</v>
      </c>
      <c r="K281" s="9">
        <f t="shared" si="88"/>
        <v>1587388</v>
      </c>
      <c r="L281" s="9">
        <f t="shared" si="88"/>
        <v>549755</v>
      </c>
      <c r="M281" s="9">
        <f t="shared" si="88"/>
        <v>1037633</v>
      </c>
    </row>
    <row r="282" spans="1:13" ht="26.25" customHeight="1" x14ac:dyDescent="0.25">
      <c r="A282" s="1" t="s">
        <v>15</v>
      </c>
      <c r="B282" s="6" t="s">
        <v>60</v>
      </c>
      <c r="C282" s="9">
        <f>E282+H282+K282</f>
        <v>12085980</v>
      </c>
      <c r="D282" s="9">
        <f t="shared" si="87"/>
        <v>1466318</v>
      </c>
      <c r="E282" s="9">
        <f t="shared" si="88"/>
        <v>1582051</v>
      </c>
      <c r="F282" s="9">
        <f t="shared" si="88"/>
        <v>191944</v>
      </c>
      <c r="G282" s="9">
        <f t="shared" si="88"/>
        <v>1390107</v>
      </c>
      <c r="H282" s="9">
        <f t="shared" si="88"/>
        <v>8684988</v>
      </c>
      <c r="I282" s="9">
        <f t="shared" si="88"/>
        <v>1053692</v>
      </c>
      <c r="J282" s="9">
        <f t="shared" si="88"/>
        <v>7631296</v>
      </c>
      <c r="K282" s="9">
        <f t="shared" si="88"/>
        <v>1818941</v>
      </c>
      <c r="L282" s="9">
        <f t="shared" si="88"/>
        <v>220682</v>
      </c>
      <c r="M282" s="9">
        <f t="shared" si="88"/>
        <v>1598259</v>
      </c>
    </row>
    <row r="283" spans="1:13" s="8" customFormat="1" ht="21.75" customHeight="1" x14ac:dyDescent="0.25">
      <c r="A283" s="7"/>
      <c r="B283" s="7" t="s">
        <v>22</v>
      </c>
      <c r="C283" s="10">
        <f>SUM(C275:C282)</f>
        <v>153413060</v>
      </c>
      <c r="D283" s="10">
        <f t="shared" ref="D283:K283" si="89">SUM(D275:D282)</f>
        <v>22215256</v>
      </c>
      <c r="E283" s="10">
        <f t="shared" si="89"/>
        <v>20081768</v>
      </c>
      <c r="F283" s="10">
        <f t="shared" si="89"/>
        <v>2907977</v>
      </c>
      <c r="G283" s="10">
        <f t="shared" si="89"/>
        <v>17173791</v>
      </c>
      <c r="H283" s="10">
        <f t="shared" si="89"/>
        <v>110242629</v>
      </c>
      <c r="I283" s="10">
        <f t="shared" si="89"/>
        <v>15963884</v>
      </c>
      <c r="J283" s="10">
        <f t="shared" si="89"/>
        <v>94278745</v>
      </c>
      <c r="K283" s="10">
        <f t="shared" si="89"/>
        <v>23088663</v>
      </c>
      <c r="L283" s="10">
        <f>SUM(L275:L282)</f>
        <v>3343395</v>
      </c>
      <c r="M283" s="10">
        <f>SUM(M275:M282)</f>
        <v>19745268</v>
      </c>
    </row>
    <row r="285" spans="1:13" hidden="1" x14ac:dyDescent="0.25">
      <c r="E285">
        <f>E283/C283*100</f>
        <v>13.089998987048428</v>
      </c>
      <c r="H285">
        <f>H283/C283*100</f>
        <v>71.860002662094089</v>
      </c>
      <c r="K285">
        <f>K283/C283*100</f>
        <v>15.049998350857482</v>
      </c>
    </row>
    <row r="286" spans="1:13" hidden="1" x14ac:dyDescent="0.25"/>
    <row r="287" spans="1:13" hidden="1" x14ac:dyDescent="0.25">
      <c r="C287" s="20">
        <f>'[1]СМП на 2013 год БЕЗ ДОП ВЫПЛАТ'!C809</f>
        <v>62757808</v>
      </c>
      <c r="D287" s="20">
        <f t="shared" ref="D287:D295" si="90">C287-C275</f>
        <v>0</v>
      </c>
    </row>
    <row r="288" spans="1:13" hidden="1" x14ac:dyDescent="0.25">
      <c r="C288" s="20">
        <f>'[1]СМП на 2013 год БЕЗ ДОП ВЫПЛАТ'!C810</f>
        <v>17017352</v>
      </c>
      <c r="D288" s="20">
        <f t="shared" si="90"/>
        <v>-502194</v>
      </c>
    </row>
    <row r="289" spans="3:4" hidden="1" x14ac:dyDescent="0.25">
      <c r="C289" s="20">
        <f>'[1]СМП на 2013 год БЕЗ ДОП ВЫПЛАТ'!C811</f>
        <v>19456051</v>
      </c>
      <c r="D289" s="20">
        <f t="shared" si="90"/>
        <v>0</v>
      </c>
    </row>
    <row r="290" spans="3:4" hidden="1" x14ac:dyDescent="0.25">
      <c r="C290" s="20">
        <f>'[1]СМП на 2013 год БЕЗ ДОП ВЫПЛАТ'!C812</f>
        <v>11127780</v>
      </c>
      <c r="D290" s="20">
        <f t="shared" si="90"/>
        <v>0</v>
      </c>
    </row>
    <row r="291" spans="3:4" hidden="1" x14ac:dyDescent="0.25">
      <c r="C291" s="20">
        <f>'[1]СМП на 2013 год БЕЗ ДОП ВЫПЛАТ'!C813</f>
        <v>10241086</v>
      </c>
      <c r="D291" s="20">
        <f t="shared" si="90"/>
        <v>-419041</v>
      </c>
    </row>
    <row r="292" spans="3:4" hidden="1" x14ac:dyDescent="0.25">
      <c r="C292" s="20">
        <f>'[1]СМП на 2013 год БЕЗ ДОП ВЫПЛАТ'!C814</f>
        <v>8653817</v>
      </c>
      <c r="D292" s="20">
        <f t="shared" si="90"/>
        <v>-604544</v>
      </c>
    </row>
    <row r="293" spans="3:4" hidden="1" x14ac:dyDescent="0.25">
      <c r="C293" s="20">
        <f>'[1]СМП на 2013 год БЕЗ ДОП ВЫПЛАТ'!C815</f>
        <v>9074014</v>
      </c>
      <c r="D293" s="20">
        <f t="shared" si="90"/>
        <v>-1473393</v>
      </c>
    </row>
    <row r="294" spans="3:4" hidden="1" x14ac:dyDescent="0.25">
      <c r="C294" s="20">
        <f>'[1]СМП на 2013 год БЕЗ ДОП ВЫПЛАТ'!C816</f>
        <v>11963796</v>
      </c>
      <c r="D294" s="20">
        <f t="shared" si="90"/>
        <v>-122184</v>
      </c>
    </row>
    <row r="295" spans="3:4" hidden="1" x14ac:dyDescent="0.25">
      <c r="C295" s="20">
        <f>'[1]СМП на 2013 год БЕЗ ДОП ВЫПЛАТ'!C817</f>
        <v>150291704</v>
      </c>
      <c r="D295" s="20">
        <f t="shared" si="90"/>
        <v>-3121356</v>
      </c>
    </row>
    <row r="296" spans="3:4" hidden="1" x14ac:dyDescent="0.25"/>
    <row r="297" spans="3:4" hidden="1" x14ac:dyDescent="0.25"/>
    <row r="298" spans="3:4" hidden="1" x14ac:dyDescent="0.25"/>
  </sheetData>
  <mergeCells count="290">
    <mergeCell ref="E272:E273"/>
    <mergeCell ref="F272:G272"/>
    <mergeCell ref="H272:H273"/>
    <mergeCell ref="I272:J272"/>
    <mergeCell ref="K272:K273"/>
    <mergeCell ref="L272:M272"/>
    <mergeCell ref="A268:M268"/>
    <mergeCell ref="A270:A273"/>
    <mergeCell ref="B270:B273"/>
    <mergeCell ref="C270:D270"/>
    <mergeCell ref="E270:M270"/>
    <mergeCell ref="C271:C273"/>
    <mergeCell ref="D271:D273"/>
    <mergeCell ref="E271:G271"/>
    <mergeCell ref="H271:J271"/>
    <mergeCell ref="K271:M271"/>
    <mergeCell ref="F254:G254"/>
    <mergeCell ref="H254:H255"/>
    <mergeCell ref="I254:J254"/>
    <mergeCell ref="K254:K255"/>
    <mergeCell ref="L254:M254"/>
    <mergeCell ref="A267:M267"/>
    <mergeCell ref="A252:A255"/>
    <mergeCell ref="B252:B255"/>
    <mergeCell ref="C252:D252"/>
    <mergeCell ref="E252:M252"/>
    <mergeCell ref="C253:C255"/>
    <mergeCell ref="D253:D255"/>
    <mergeCell ref="E253:G253"/>
    <mergeCell ref="H253:J253"/>
    <mergeCell ref="K253:M253"/>
    <mergeCell ref="E254:E255"/>
    <mergeCell ref="E239:E240"/>
    <mergeCell ref="F239:G239"/>
    <mergeCell ref="H239:H240"/>
    <mergeCell ref="I239:J239"/>
    <mergeCell ref="K239:K240"/>
    <mergeCell ref="L239:M239"/>
    <mergeCell ref="A235:M235"/>
    <mergeCell ref="A237:A240"/>
    <mergeCell ref="B237:B240"/>
    <mergeCell ref="C237:D237"/>
    <mergeCell ref="E237:M237"/>
    <mergeCell ref="C238:C240"/>
    <mergeCell ref="D238:D240"/>
    <mergeCell ref="E238:G238"/>
    <mergeCell ref="H238:J238"/>
    <mergeCell ref="K238:M238"/>
    <mergeCell ref="F221:G221"/>
    <mergeCell ref="H221:H222"/>
    <mergeCell ref="I221:J221"/>
    <mergeCell ref="K221:K222"/>
    <mergeCell ref="L221:M221"/>
    <mergeCell ref="A234:M234"/>
    <mergeCell ref="A219:A222"/>
    <mergeCell ref="B219:B222"/>
    <mergeCell ref="C219:D219"/>
    <mergeCell ref="E219:M219"/>
    <mergeCell ref="C220:C222"/>
    <mergeCell ref="D220:D222"/>
    <mergeCell ref="E220:G220"/>
    <mergeCell ref="H220:J220"/>
    <mergeCell ref="K220:M220"/>
    <mergeCell ref="E221:E222"/>
    <mergeCell ref="E206:E207"/>
    <mergeCell ref="F206:G206"/>
    <mergeCell ref="H206:H207"/>
    <mergeCell ref="I206:J206"/>
    <mergeCell ref="K206:K207"/>
    <mergeCell ref="L206:M206"/>
    <mergeCell ref="A202:M202"/>
    <mergeCell ref="A204:A207"/>
    <mergeCell ref="B204:B207"/>
    <mergeCell ref="C204:D204"/>
    <mergeCell ref="E204:M204"/>
    <mergeCell ref="C205:C207"/>
    <mergeCell ref="D205:D207"/>
    <mergeCell ref="E205:G205"/>
    <mergeCell ref="H205:J205"/>
    <mergeCell ref="K205:M205"/>
    <mergeCell ref="F188:G188"/>
    <mergeCell ref="H188:H189"/>
    <mergeCell ref="I188:J188"/>
    <mergeCell ref="K188:K189"/>
    <mergeCell ref="L188:M188"/>
    <mergeCell ref="A201:M201"/>
    <mergeCell ref="A186:A189"/>
    <mergeCell ref="B186:B189"/>
    <mergeCell ref="C186:D186"/>
    <mergeCell ref="E186:M186"/>
    <mergeCell ref="C187:C189"/>
    <mergeCell ref="D187:D189"/>
    <mergeCell ref="E187:G187"/>
    <mergeCell ref="H187:J187"/>
    <mergeCell ref="K187:M187"/>
    <mergeCell ref="E188:E189"/>
    <mergeCell ref="E173:E174"/>
    <mergeCell ref="F173:G173"/>
    <mergeCell ref="H173:H174"/>
    <mergeCell ref="I173:J173"/>
    <mergeCell ref="K173:K174"/>
    <mergeCell ref="L173:M173"/>
    <mergeCell ref="A169:M169"/>
    <mergeCell ref="A171:A174"/>
    <mergeCell ref="B171:B174"/>
    <mergeCell ref="C171:D171"/>
    <mergeCell ref="E171:M171"/>
    <mergeCell ref="C172:C174"/>
    <mergeCell ref="D172:D174"/>
    <mergeCell ref="E172:G172"/>
    <mergeCell ref="H172:J172"/>
    <mergeCell ref="K172:M172"/>
    <mergeCell ref="F155:G155"/>
    <mergeCell ref="H155:H156"/>
    <mergeCell ref="I155:J155"/>
    <mergeCell ref="K155:K156"/>
    <mergeCell ref="L155:M155"/>
    <mergeCell ref="A168:M168"/>
    <mergeCell ref="A153:A156"/>
    <mergeCell ref="B153:B156"/>
    <mergeCell ref="C153:D153"/>
    <mergeCell ref="E153:M153"/>
    <mergeCell ref="C154:C156"/>
    <mergeCell ref="D154:D156"/>
    <mergeCell ref="E154:G154"/>
    <mergeCell ref="H154:J154"/>
    <mergeCell ref="K154:M154"/>
    <mergeCell ref="E155:E156"/>
    <mergeCell ref="E140:E141"/>
    <mergeCell ref="F140:G140"/>
    <mergeCell ref="H140:H141"/>
    <mergeCell ref="I140:J140"/>
    <mergeCell ref="K140:K141"/>
    <mergeCell ref="L140:M140"/>
    <mergeCell ref="A136:M136"/>
    <mergeCell ref="A138:A141"/>
    <mergeCell ref="B138:B141"/>
    <mergeCell ref="C138:D138"/>
    <mergeCell ref="E138:M138"/>
    <mergeCell ref="C139:C141"/>
    <mergeCell ref="D139:D141"/>
    <mergeCell ref="E139:G139"/>
    <mergeCell ref="H139:J139"/>
    <mergeCell ref="K139:M139"/>
    <mergeCell ref="F121:G121"/>
    <mergeCell ref="H121:H122"/>
    <mergeCell ref="I121:J121"/>
    <mergeCell ref="K121:K122"/>
    <mergeCell ref="L121:M121"/>
    <mergeCell ref="A135:M135"/>
    <mergeCell ref="A119:A122"/>
    <mergeCell ref="B119:B122"/>
    <mergeCell ref="C119:D119"/>
    <mergeCell ref="E119:M119"/>
    <mergeCell ref="C120:C122"/>
    <mergeCell ref="D120:D122"/>
    <mergeCell ref="E120:G120"/>
    <mergeCell ref="H120:J120"/>
    <mergeCell ref="K120:M120"/>
    <mergeCell ref="E121:E122"/>
    <mergeCell ref="AB74:AB75"/>
    <mergeCell ref="AC74:AD74"/>
    <mergeCell ref="U74:U75"/>
    <mergeCell ref="V74:V75"/>
    <mergeCell ref="W74:X74"/>
    <mergeCell ref="Y74:Y75"/>
    <mergeCell ref="Z74:AA74"/>
    <mergeCell ref="E106:E107"/>
    <mergeCell ref="F106:G106"/>
    <mergeCell ref="H106:H107"/>
    <mergeCell ref="I106:J106"/>
    <mergeCell ref="K106:K107"/>
    <mergeCell ref="L106:M106"/>
    <mergeCell ref="A102:M102"/>
    <mergeCell ref="A104:A107"/>
    <mergeCell ref="B104:B107"/>
    <mergeCell ref="C104:D104"/>
    <mergeCell ref="E104:M104"/>
    <mergeCell ref="C105:C107"/>
    <mergeCell ref="D105:D107"/>
    <mergeCell ref="E105:G105"/>
    <mergeCell ref="H105:J105"/>
    <mergeCell ref="K105:M105"/>
    <mergeCell ref="T74:T75"/>
    <mergeCell ref="S73:S75"/>
    <mergeCell ref="A87:A90"/>
    <mergeCell ref="B87:B90"/>
    <mergeCell ref="C87:D87"/>
    <mergeCell ref="E87:M87"/>
    <mergeCell ref="C88:C90"/>
    <mergeCell ref="D88:D90"/>
    <mergeCell ref="E88:G88"/>
    <mergeCell ref="H88:J88"/>
    <mergeCell ref="C73:C75"/>
    <mergeCell ref="D73:D75"/>
    <mergeCell ref="K88:M88"/>
    <mergeCell ref="E89:E90"/>
    <mergeCell ref="F89:G89"/>
    <mergeCell ref="H89:H90"/>
    <mergeCell ref="I89:J89"/>
    <mergeCell ref="K89:K90"/>
    <mergeCell ref="L89:M89"/>
    <mergeCell ref="K74:K75"/>
    <mergeCell ref="L74:M74"/>
    <mergeCell ref="E73:G73"/>
    <mergeCell ref="H73:J73"/>
    <mergeCell ref="K73:M73"/>
    <mergeCell ref="E57:E58"/>
    <mergeCell ref="F57:G57"/>
    <mergeCell ref="H57:H58"/>
    <mergeCell ref="I57:J57"/>
    <mergeCell ref="K57:K58"/>
    <mergeCell ref="L57:M57"/>
    <mergeCell ref="A70:M70"/>
    <mergeCell ref="Q70:AD70"/>
    <mergeCell ref="A72:A75"/>
    <mergeCell ref="B72:B75"/>
    <mergeCell ref="C72:D72"/>
    <mergeCell ref="E72:M72"/>
    <mergeCell ref="Q72:Q75"/>
    <mergeCell ref="R72:R75"/>
    <mergeCell ref="S72:U72"/>
    <mergeCell ref="V72:AD72"/>
    <mergeCell ref="T73:U73"/>
    <mergeCell ref="V73:X73"/>
    <mergeCell ref="Y73:AA73"/>
    <mergeCell ref="AB73:AD73"/>
    <mergeCell ref="E74:E75"/>
    <mergeCell ref="F74:G74"/>
    <mergeCell ref="H74:H75"/>
    <mergeCell ref="I74:J74"/>
    <mergeCell ref="F42:G42"/>
    <mergeCell ref="H42:H43"/>
    <mergeCell ref="I42:J42"/>
    <mergeCell ref="K42:K43"/>
    <mergeCell ref="L42:M42"/>
    <mergeCell ref="A55:A58"/>
    <mergeCell ref="B55:B58"/>
    <mergeCell ref="C55:D55"/>
    <mergeCell ref="E55:M55"/>
    <mergeCell ref="C56:C58"/>
    <mergeCell ref="A40:A43"/>
    <mergeCell ref="B40:B43"/>
    <mergeCell ref="C40:D40"/>
    <mergeCell ref="E40:M40"/>
    <mergeCell ref="C41:C43"/>
    <mergeCell ref="D41:D43"/>
    <mergeCell ref="E41:G41"/>
    <mergeCell ref="H41:J41"/>
    <mergeCell ref="K41:M41"/>
    <mergeCell ref="E42:E43"/>
    <mergeCell ref="D56:D58"/>
    <mergeCell ref="E56:G56"/>
    <mergeCell ref="H56:J56"/>
    <mergeCell ref="K56:M56"/>
    <mergeCell ref="F25:G25"/>
    <mergeCell ref="H25:H26"/>
    <mergeCell ref="I25:J25"/>
    <mergeCell ref="K25:K26"/>
    <mergeCell ref="L25:M25"/>
    <mergeCell ref="A38:M38"/>
    <mergeCell ref="A23:A26"/>
    <mergeCell ref="B23:B26"/>
    <mergeCell ref="C23:D23"/>
    <mergeCell ref="E23:M23"/>
    <mergeCell ref="C24:C26"/>
    <mergeCell ref="D24:D26"/>
    <mergeCell ref="E24:G24"/>
    <mergeCell ref="H24:J24"/>
    <mergeCell ref="K24:M24"/>
    <mergeCell ref="E25:E26"/>
    <mergeCell ref="L1:M1"/>
    <mergeCell ref="G2:M2"/>
    <mergeCell ref="L3:M3"/>
    <mergeCell ref="A6:M6"/>
    <mergeCell ref="A8:A11"/>
    <mergeCell ref="B8:B11"/>
    <mergeCell ref="C8:D8"/>
    <mergeCell ref="E8:M8"/>
    <mergeCell ref="C9:C11"/>
    <mergeCell ref="D9:D11"/>
    <mergeCell ref="E9:G9"/>
    <mergeCell ref="H9:J9"/>
    <mergeCell ref="K9:M9"/>
    <mergeCell ref="E10:E11"/>
    <mergeCell ref="F10:G10"/>
    <mergeCell ref="H10:H11"/>
    <mergeCell ref="I10:J10"/>
    <mergeCell ref="K10:K11"/>
    <mergeCell ref="L10:M10"/>
  </mergeCells>
  <pageMargins left="0.25" right="0.18" top="0.31" bottom="0.16" header="0.46" footer="0.31496062992125984"/>
  <pageSetup paperSize="9" scale="14" orientation="landscape" horizontalDpi="2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activeCell="L11" sqref="L11"/>
    </sheetView>
  </sheetViews>
  <sheetFormatPr defaultRowHeight="15" x14ac:dyDescent="0.25"/>
  <cols>
    <col min="1" max="1" width="5.5703125" customWidth="1"/>
    <col min="2" max="2" width="29" customWidth="1"/>
    <col min="3" max="3" width="16.28515625" customWidth="1"/>
    <col min="4" max="4" width="20" customWidth="1"/>
    <col min="5" max="5" width="20.85546875" customWidth="1"/>
    <col min="6" max="6" width="18.7109375" customWidth="1"/>
    <col min="7" max="7" width="17.5703125" customWidth="1"/>
  </cols>
  <sheetData>
    <row r="1" spans="1:7" s="11" customFormat="1" ht="17.25" customHeight="1" x14ac:dyDescent="0.25">
      <c r="D1" s="52"/>
      <c r="F1" s="55" t="s">
        <v>119</v>
      </c>
    </row>
    <row r="2" spans="1:7" s="11" customFormat="1" ht="16.5" customHeight="1" x14ac:dyDescent="0.25">
      <c r="F2" s="55" t="s">
        <v>69</v>
      </c>
    </row>
    <row r="3" spans="1:7" ht="18.75" customHeight="1" x14ac:dyDescent="0.25">
      <c r="D3" s="52"/>
      <c r="F3" s="55" t="s">
        <v>120</v>
      </c>
    </row>
    <row r="4" spans="1:7" ht="15.75" x14ac:dyDescent="0.25">
      <c r="E4" s="52"/>
      <c r="F4" s="52"/>
    </row>
    <row r="5" spans="1:7" ht="22.5" customHeight="1" x14ac:dyDescent="0.25">
      <c r="A5" s="56"/>
      <c r="B5" s="56"/>
      <c r="C5" s="56"/>
      <c r="D5" s="57"/>
      <c r="E5" s="57"/>
      <c r="F5" s="57"/>
    </row>
    <row r="6" spans="1:7" ht="22.5" customHeight="1" x14ac:dyDescent="0.25">
      <c r="A6" s="56"/>
      <c r="B6" s="56"/>
      <c r="C6" s="56"/>
      <c r="D6" s="57"/>
      <c r="E6" s="57"/>
      <c r="F6" s="57"/>
    </row>
    <row r="7" spans="1:7" ht="22.5" customHeight="1" x14ac:dyDescent="0.25">
      <c r="A7" s="56"/>
      <c r="B7" s="56"/>
      <c r="C7" s="56"/>
      <c r="D7" s="57"/>
      <c r="E7" s="57"/>
      <c r="F7" s="57"/>
    </row>
    <row r="8" spans="1:7" ht="22.5" customHeight="1" x14ac:dyDescent="0.25">
      <c r="A8" s="56"/>
      <c r="B8" s="56"/>
      <c r="C8" s="56"/>
      <c r="D8" s="57"/>
      <c r="E8" s="57"/>
      <c r="F8" s="57"/>
    </row>
    <row r="9" spans="1:7" ht="22.5" customHeight="1" x14ac:dyDescent="0.25">
      <c r="A9" s="56"/>
      <c r="B9" s="56"/>
      <c r="C9" s="56"/>
      <c r="D9" s="57"/>
      <c r="E9" s="57"/>
      <c r="F9" s="57"/>
    </row>
    <row r="10" spans="1:7" ht="21" customHeight="1" x14ac:dyDescent="0.25">
      <c r="A10" s="106" t="s">
        <v>109</v>
      </c>
      <c r="B10" s="106"/>
      <c r="C10" s="106"/>
      <c r="D10" s="106"/>
      <c r="E10" s="106"/>
      <c r="F10" s="106"/>
      <c r="G10" s="58"/>
    </row>
    <row r="11" spans="1:7" ht="22.5" customHeight="1" x14ac:dyDescent="0.25">
      <c r="A11" s="106" t="s">
        <v>110</v>
      </c>
      <c r="B11" s="106"/>
      <c r="C11" s="106"/>
      <c r="D11" s="106"/>
      <c r="E11" s="106"/>
      <c r="F11" s="106"/>
      <c r="G11" s="59"/>
    </row>
    <row r="12" spans="1:7" ht="22.5" customHeight="1" x14ac:dyDescent="0.25">
      <c r="A12" s="106" t="s">
        <v>111</v>
      </c>
      <c r="B12" s="106"/>
      <c r="C12" s="106"/>
      <c r="D12" s="106"/>
      <c r="E12" s="106"/>
      <c r="F12" s="106"/>
      <c r="G12" s="59"/>
    </row>
    <row r="13" spans="1:7" s="28" customFormat="1" ht="13.5" customHeight="1" x14ac:dyDescent="0.25">
      <c r="F13" s="60" t="s">
        <v>112</v>
      </c>
    </row>
    <row r="14" spans="1:7" s="21" customFormat="1" ht="75" customHeight="1" x14ac:dyDescent="0.25">
      <c r="A14" s="108" t="s">
        <v>0</v>
      </c>
      <c r="B14" s="108" t="s">
        <v>113</v>
      </c>
      <c r="C14" s="108" t="s">
        <v>114</v>
      </c>
      <c r="D14" s="109" t="s">
        <v>115</v>
      </c>
      <c r="E14" s="109"/>
      <c r="F14" s="109"/>
      <c r="G14"/>
    </row>
    <row r="15" spans="1:7" s="21" customFormat="1" ht="75.75" customHeight="1" x14ac:dyDescent="0.25">
      <c r="A15" s="108"/>
      <c r="B15" s="108"/>
      <c r="C15" s="108"/>
      <c r="D15" s="61" t="s">
        <v>17</v>
      </c>
      <c r="E15" s="61" t="s">
        <v>18</v>
      </c>
      <c r="F15" s="61" t="s">
        <v>19</v>
      </c>
      <c r="G15"/>
    </row>
    <row r="16" spans="1:7" s="65" customFormat="1" ht="13.5" customHeight="1" x14ac:dyDescent="0.2">
      <c r="A16" s="62">
        <v>1</v>
      </c>
      <c r="B16" s="62">
        <v>2</v>
      </c>
      <c r="C16" s="63">
        <v>3</v>
      </c>
      <c r="D16" s="63">
        <v>4</v>
      </c>
      <c r="E16" s="63">
        <v>5</v>
      </c>
      <c r="F16" s="63">
        <v>6</v>
      </c>
      <c r="G16" s="64"/>
    </row>
    <row r="17" spans="1:6" ht="32.25" customHeight="1" x14ac:dyDescent="0.25">
      <c r="A17" s="66" t="s">
        <v>1</v>
      </c>
      <c r="B17" s="67" t="s">
        <v>2</v>
      </c>
      <c r="C17" s="68">
        <v>6141471</v>
      </c>
      <c r="D17" s="68">
        <v>588353</v>
      </c>
      <c r="E17" s="69">
        <v>4006082</v>
      </c>
      <c r="F17" s="68">
        <v>1547036</v>
      </c>
    </row>
    <row r="18" spans="1:6" ht="23.25" customHeight="1" x14ac:dyDescent="0.25">
      <c r="A18" s="66" t="s">
        <v>3</v>
      </c>
      <c r="B18" s="70" t="s">
        <v>4</v>
      </c>
      <c r="C18" s="68">
        <v>715800</v>
      </c>
      <c r="D18" s="68">
        <v>140082</v>
      </c>
      <c r="E18" s="68">
        <v>568918</v>
      </c>
      <c r="F18" s="68">
        <v>6800</v>
      </c>
    </row>
    <row r="19" spans="1:6" ht="23.25" customHeight="1" x14ac:dyDescent="0.25">
      <c r="A19" s="66" t="s">
        <v>5</v>
      </c>
      <c r="B19" s="70" t="s">
        <v>6</v>
      </c>
      <c r="C19" s="68">
        <v>906149</v>
      </c>
      <c r="D19" s="68">
        <v>27728</v>
      </c>
      <c r="E19" s="68">
        <v>484608</v>
      </c>
      <c r="F19" s="68">
        <v>393813</v>
      </c>
    </row>
    <row r="20" spans="1:6" ht="23.25" customHeight="1" x14ac:dyDescent="0.25">
      <c r="A20" s="66" t="s">
        <v>7</v>
      </c>
      <c r="B20" s="70" t="s">
        <v>8</v>
      </c>
      <c r="C20" s="68">
        <v>790730</v>
      </c>
      <c r="D20" s="68">
        <v>8145</v>
      </c>
      <c r="E20" s="68">
        <v>751273</v>
      </c>
      <c r="F20" s="68">
        <v>31312</v>
      </c>
    </row>
    <row r="21" spans="1:6" ht="23.25" customHeight="1" x14ac:dyDescent="0.25">
      <c r="A21" s="66" t="s">
        <v>9</v>
      </c>
      <c r="B21" s="70" t="s">
        <v>10</v>
      </c>
      <c r="C21" s="68">
        <v>613896</v>
      </c>
      <c r="D21" s="68">
        <v>1289</v>
      </c>
      <c r="E21" s="68">
        <v>611195</v>
      </c>
      <c r="F21" s="68">
        <v>1412</v>
      </c>
    </row>
    <row r="22" spans="1:6" s="28" customFormat="1" ht="19.5" customHeight="1" x14ac:dyDescent="0.25">
      <c r="A22" s="71" t="s">
        <v>11</v>
      </c>
      <c r="B22" s="70" t="s">
        <v>12</v>
      </c>
      <c r="C22" s="72">
        <v>798600</v>
      </c>
      <c r="D22" s="72">
        <v>103658</v>
      </c>
      <c r="E22" s="72">
        <v>687195</v>
      </c>
      <c r="F22" s="72">
        <v>7747</v>
      </c>
    </row>
    <row r="23" spans="1:6" s="28" customFormat="1" ht="23.25" customHeight="1" x14ac:dyDescent="0.25">
      <c r="A23" s="71" t="s">
        <v>13</v>
      </c>
      <c r="B23" s="70" t="s">
        <v>14</v>
      </c>
      <c r="C23" s="72">
        <v>1039176</v>
      </c>
      <c r="D23" s="72">
        <v>31487</v>
      </c>
      <c r="E23" s="72">
        <v>999791</v>
      </c>
      <c r="F23" s="72">
        <v>7898</v>
      </c>
    </row>
    <row r="24" spans="1:6" s="28" customFormat="1" ht="23.25" customHeight="1" x14ac:dyDescent="0.25">
      <c r="A24" s="73"/>
      <c r="B24" s="74" t="s">
        <v>116</v>
      </c>
      <c r="C24" s="75">
        <f>C17+C18+C19+C21+C20+C22+C23</f>
        <v>11005822</v>
      </c>
      <c r="D24" s="75">
        <f>D17+D18+D19+D21+D20+D22+D23</f>
        <v>900742</v>
      </c>
      <c r="E24" s="75">
        <f>E17+E18+E19+E21+E20+E22+E23</f>
        <v>8109062</v>
      </c>
      <c r="F24" s="75">
        <f>F17+F18+F19+F21+F20+F22+F23</f>
        <v>1996018</v>
      </c>
    </row>
    <row r="25" spans="1:6" s="28" customFormat="1" ht="23.25" customHeight="1" x14ac:dyDescent="0.25">
      <c r="A25"/>
      <c r="B25"/>
      <c r="C25"/>
      <c r="D25"/>
      <c r="E25"/>
      <c r="F25"/>
    </row>
    <row r="26" spans="1:6" ht="29.25" customHeight="1" x14ac:dyDescent="0.25">
      <c r="A26" s="76" t="s">
        <v>117</v>
      </c>
    </row>
    <row r="27" spans="1:6" ht="84.75" customHeight="1" x14ac:dyDescent="0.25">
      <c r="A27" s="107" t="s">
        <v>118</v>
      </c>
      <c r="B27" s="107"/>
      <c r="C27" s="107"/>
      <c r="D27" s="107"/>
      <c r="E27" s="107"/>
      <c r="F27" s="107"/>
    </row>
  </sheetData>
  <mergeCells count="8">
    <mergeCell ref="A27:F27"/>
    <mergeCell ref="A10:F10"/>
    <mergeCell ref="A11:F11"/>
    <mergeCell ref="A12:F12"/>
    <mergeCell ref="A14:A15"/>
    <mergeCell ref="B14:B15"/>
    <mergeCell ref="C14:C15"/>
    <mergeCell ref="D14:F14"/>
  </mergeCells>
  <pageMargins left="0.7" right="0.33" top="0.28999999999999998" bottom="0.3" header="0.11811023622047245" footer="0.48"/>
  <pageSetup paperSize="9" scale="8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zoomScaleNormal="100" zoomScaleSheetLayoutView="100" workbookViewId="0">
      <selection activeCell="C27" sqref="C27"/>
    </sheetView>
  </sheetViews>
  <sheetFormatPr defaultRowHeight="18.75" x14ac:dyDescent="0.3"/>
  <cols>
    <col min="1" max="1" width="5.7109375" style="111" customWidth="1"/>
    <col min="2" max="2" width="50.28515625" style="111" customWidth="1"/>
    <col min="3" max="3" width="9.5703125" style="111" customWidth="1"/>
    <col min="4" max="4" width="12.140625" style="111" customWidth="1"/>
    <col min="5" max="5" width="11.28515625" style="111" customWidth="1"/>
    <col min="6" max="6" width="10.5703125" style="111" customWidth="1"/>
    <col min="7" max="7" width="12.85546875" style="111" customWidth="1"/>
    <col min="8" max="8" width="13.7109375" style="119" customWidth="1"/>
    <col min="9" max="255" width="9.140625" style="111"/>
    <col min="256" max="256" width="24.42578125" style="111" customWidth="1"/>
    <col min="257" max="257" width="13.42578125" style="111" customWidth="1"/>
    <col min="258" max="258" width="11.7109375" style="111" customWidth="1"/>
    <col min="259" max="259" width="0" style="111" hidden="1" customWidth="1"/>
    <col min="260" max="260" width="11" style="111" customWidth="1"/>
    <col min="261" max="261" width="11.140625" style="111" customWidth="1"/>
    <col min="262" max="262" width="10.28515625" style="111" customWidth="1"/>
    <col min="263" max="263" width="10.85546875" style="111" customWidth="1"/>
    <col min="264" max="264" width="12" style="111" customWidth="1"/>
    <col min="265" max="511" width="9.140625" style="111"/>
    <col min="512" max="512" width="24.42578125" style="111" customWidth="1"/>
    <col min="513" max="513" width="13.42578125" style="111" customWidth="1"/>
    <col min="514" max="514" width="11.7109375" style="111" customWidth="1"/>
    <col min="515" max="515" width="0" style="111" hidden="1" customWidth="1"/>
    <col min="516" max="516" width="11" style="111" customWidth="1"/>
    <col min="517" max="517" width="11.140625" style="111" customWidth="1"/>
    <col min="518" max="518" width="10.28515625" style="111" customWidth="1"/>
    <col min="519" max="519" width="10.85546875" style="111" customWidth="1"/>
    <col min="520" max="520" width="12" style="111" customWidth="1"/>
    <col min="521" max="767" width="9.140625" style="111"/>
    <col min="768" max="768" width="24.42578125" style="111" customWidth="1"/>
    <col min="769" max="769" width="13.42578125" style="111" customWidth="1"/>
    <col min="770" max="770" width="11.7109375" style="111" customWidth="1"/>
    <col min="771" max="771" width="0" style="111" hidden="1" customWidth="1"/>
    <col min="772" max="772" width="11" style="111" customWidth="1"/>
    <col min="773" max="773" width="11.140625" style="111" customWidth="1"/>
    <col min="774" max="774" width="10.28515625" style="111" customWidth="1"/>
    <col min="775" max="775" width="10.85546875" style="111" customWidth="1"/>
    <col min="776" max="776" width="12" style="111" customWidth="1"/>
    <col min="777" max="1023" width="9.140625" style="111"/>
    <col min="1024" max="1024" width="24.42578125" style="111" customWidth="1"/>
    <col min="1025" max="1025" width="13.42578125" style="111" customWidth="1"/>
    <col min="1026" max="1026" width="11.7109375" style="111" customWidth="1"/>
    <col min="1027" max="1027" width="0" style="111" hidden="1" customWidth="1"/>
    <col min="1028" max="1028" width="11" style="111" customWidth="1"/>
    <col min="1029" max="1029" width="11.140625" style="111" customWidth="1"/>
    <col min="1030" max="1030" width="10.28515625" style="111" customWidth="1"/>
    <col min="1031" max="1031" width="10.85546875" style="111" customWidth="1"/>
    <col min="1032" max="1032" width="12" style="111" customWidth="1"/>
    <col min="1033" max="1279" width="9.140625" style="111"/>
    <col min="1280" max="1280" width="24.42578125" style="111" customWidth="1"/>
    <col min="1281" max="1281" width="13.42578125" style="111" customWidth="1"/>
    <col min="1282" max="1282" width="11.7109375" style="111" customWidth="1"/>
    <col min="1283" max="1283" width="0" style="111" hidden="1" customWidth="1"/>
    <col min="1284" max="1284" width="11" style="111" customWidth="1"/>
    <col min="1285" max="1285" width="11.140625" style="111" customWidth="1"/>
    <col min="1286" max="1286" width="10.28515625" style="111" customWidth="1"/>
    <col min="1287" max="1287" width="10.85546875" style="111" customWidth="1"/>
    <col min="1288" max="1288" width="12" style="111" customWidth="1"/>
    <col min="1289" max="1535" width="9.140625" style="111"/>
    <col min="1536" max="1536" width="24.42578125" style="111" customWidth="1"/>
    <col min="1537" max="1537" width="13.42578125" style="111" customWidth="1"/>
    <col min="1538" max="1538" width="11.7109375" style="111" customWidth="1"/>
    <col min="1539" max="1539" width="0" style="111" hidden="1" customWidth="1"/>
    <col min="1540" max="1540" width="11" style="111" customWidth="1"/>
    <col min="1541" max="1541" width="11.140625" style="111" customWidth="1"/>
    <col min="1542" max="1542" width="10.28515625" style="111" customWidth="1"/>
    <col min="1543" max="1543" width="10.85546875" style="111" customWidth="1"/>
    <col min="1544" max="1544" width="12" style="111" customWidth="1"/>
    <col min="1545" max="1791" width="9.140625" style="111"/>
    <col min="1792" max="1792" width="24.42578125" style="111" customWidth="1"/>
    <col min="1793" max="1793" width="13.42578125" style="111" customWidth="1"/>
    <col min="1794" max="1794" width="11.7109375" style="111" customWidth="1"/>
    <col min="1795" max="1795" width="0" style="111" hidden="1" customWidth="1"/>
    <col min="1796" max="1796" width="11" style="111" customWidth="1"/>
    <col min="1797" max="1797" width="11.140625" style="111" customWidth="1"/>
    <col min="1798" max="1798" width="10.28515625" style="111" customWidth="1"/>
    <col min="1799" max="1799" width="10.85546875" style="111" customWidth="1"/>
    <col min="1800" max="1800" width="12" style="111" customWidth="1"/>
    <col min="1801" max="2047" width="9.140625" style="111"/>
    <col min="2048" max="2048" width="24.42578125" style="111" customWidth="1"/>
    <col min="2049" max="2049" width="13.42578125" style="111" customWidth="1"/>
    <col min="2050" max="2050" width="11.7109375" style="111" customWidth="1"/>
    <col min="2051" max="2051" width="0" style="111" hidden="1" customWidth="1"/>
    <col min="2052" max="2052" width="11" style="111" customWidth="1"/>
    <col min="2053" max="2053" width="11.140625" style="111" customWidth="1"/>
    <col min="2054" max="2054" width="10.28515625" style="111" customWidth="1"/>
    <col min="2055" max="2055" width="10.85546875" style="111" customWidth="1"/>
    <col min="2056" max="2056" width="12" style="111" customWidth="1"/>
    <col min="2057" max="2303" width="9.140625" style="111"/>
    <col min="2304" max="2304" width="24.42578125" style="111" customWidth="1"/>
    <col min="2305" max="2305" width="13.42578125" style="111" customWidth="1"/>
    <col min="2306" max="2306" width="11.7109375" style="111" customWidth="1"/>
    <col min="2307" max="2307" width="0" style="111" hidden="1" customWidth="1"/>
    <col min="2308" max="2308" width="11" style="111" customWidth="1"/>
    <col min="2309" max="2309" width="11.140625" style="111" customWidth="1"/>
    <col min="2310" max="2310" width="10.28515625" style="111" customWidth="1"/>
    <col min="2311" max="2311" width="10.85546875" style="111" customWidth="1"/>
    <col min="2312" max="2312" width="12" style="111" customWidth="1"/>
    <col min="2313" max="2559" width="9.140625" style="111"/>
    <col min="2560" max="2560" width="24.42578125" style="111" customWidth="1"/>
    <col min="2561" max="2561" width="13.42578125" style="111" customWidth="1"/>
    <col min="2562" max="2562" width="11.7109375" style="111" customWidth="1"/>
    <col min="2563" max="2563" width="0" style="111" hidden="1" customWidth="1"/>
    <col min="2564" max="2564" width="11" style="111" customWidth="1"/>
    <col min="2565" max="2565" width="11.140625" style="111" customWidth="1"/>
    <col min="2566" max="2566" width="10.28515625" style="111" customWidth="1"/>
    <col min="2567" max="2567" width="10.85546875" style="111" customWidth="1"/>
    <col min="2568" max="2568" width="12" style="111" customWidth="1"/>
    <col min="2569" max="2815" width="9.140625" style="111"/>
    <col min="2816" max="2816" width="24.42578125" style="111" customWidth="1"/>
    <col min="2817" max="2817" width="13.42578125" style="111" customWidth="1"/>
    <col min="2818" max="2818" width="11.7109375" style="111" customWidth="1"/>
    <col min="2819" max="2819" width="0" style="111" hidden="1" customWidth="1"/>
    <col min="2820" max="2820" width="11" style="111" customWidth="1"/>
    <col min="2821" max="2821" width="11.140625" style="111" customWidth="1"/>
    <col min="2822" max="2822" width="10.28515625" style="111" customWidth="1"/>
    <col min="2823" max="2823" width="10.85546875" style="111" customWidth="1"/>
    <col min="2824" max="2824" width="12" style="111" customWidth="1"/>
    <col min="2825" max="3071" width="9.140625" style="111"/>
    <col min="3072" max="3072" width="24.42578125" style="111" customWidth="1"/>
    <col min="3073" max="3073" width="13.42578125" style="111" customWidth="1"/>
    <col min="3074" max="3074" width="11.7109375" style="111" customWidth="1"/>
    <col min="3075" max="3075" width="0" style="111" hidden="1" customWidth="1"/>
    <col min="3076" max="3076" width="11" style="111" customWidth="1"/>
    <col min="3077" max="3077" width="11.140625" style="111" customWidth="1"/>
    <col min="3078" max="3078" width="10.28515625" style="111" customWidth="1"/>
    <col min="3079" max="3079" width="10.85546875" style="111" customWidth="1"/>
    <col min="3080" max="3080" width="12" style="111" customWidth="1"/>
    <col min="3081" max="3327" width="9.140625" style="111"/>
    <col min="3328" max="3328" width="24.42578125" style="111" customWidth="1"/>
    <col min="3329" max="3329" width="13.42578125" style="111" customWidth="1"/>
    <col min="3330" max="3330" width="11.7109375" style="111" customWidth="1"/>
    <col min="3331" max="3331" width="0" style="111" hidden="1" customWidth="1"/>
    <col min="3332" max="3332" width="11" style="111" customWidth="1"/>
    <col min="3333" max="3333" width="11.140625" style="111" customWidth="1"/>
    <col min="3334" max="3334" width="10.28515625" style="111" customWidth="1"/>
    <col min="3335" max="3335" width="10.85546875" style="111" customWidth="1"/>
    <col min="3336" max="3336" width="12" style="111" customWidth="1"/>
    <col min="3337" max="3583" width="9.140625" style="111"/>
    <col min="3584" max="3584" width="24.42578125" style="111" customWidth="1"/>
    <col min="3585" max="3585" width="13.42578125" style="111" customWidth="1"/>
    <col min="3586" max="3586" width="11.7109375" style="111" customWidth="1"/>
    <col min="3587" max="3587" width="0" style="111" hidden="1" customWidth="1"/>
    <col min="3588" max="3588" width="11" style="111" customWidth="1"/>
    <col min="3589" max="3589" width="11.140625" style="111" customWidth="1"/>
    <col min="3590" max="3590" width="10.28515625" style="111" customWidth="1"/>
    <col min="3591" max="3591" width="10.85546875" style="111" customWidth="1"/>
    <col min="3592" max="3592" width="12" style="111" customWidth="1"/>
    <col min="3593" max="3839" width="9.140625" style="111"/>
    <col min="3840" max="3840" width="24.42578125" style="111" customWidth="1"/>
    <col min="3841" max="3841" width="13.42578125" style="111" customWidth="1"/>
    <col min="3842" max="3842" width="11.7109375" style="111" customWidth="1"/>
    <col min="3843" max="3843" width="0" style="111" hidden="1" customWidth="1"/>
    <col min="3844" max="3844" width="11" style="111" customWidth="1"/>
    <col min="3845" max="3845" width="11.140625" style="111" customWidth="1"/>
    <col min="3846" max="3846" width="10.28515625" style="111" customWidth="1"/>
    <col min="3847" max="3847" width="10.85546875" style="111" customWidth="1"/>
    <col min="3848" max="3848" width="12" style="111" customWidth="1"/>
    <col min="3849" max="4095" width="9.140625" style="111"/>
    <col min="4096" max="4096" width="24.42578125" style="111" customWidth="1"/>
    <col min="4097" max="4097" width="13.42578125" style="111" customWidth="1"/>
    <col min="4098" max="4098" width="11.7109375" style="111" customWidth="1"/>
    <col min="4099" max="4099" width="0" style="111" hidden="1" customWidth="1"/>
    <col min="4100" max="4100" width="11" style="111" customWidth="1"/>
    <col min="4101" max="4101" width="11.140625" style="111" customWidth="1"/>
    <col min="4102" max="4102" width="10.28515625" style="111" customWidth="1"/>
    <col min="4103" max="4103" width="10.85546875" style="111" customWidth="1"/>
    <col min="4104" max="4104" width="12" style="111" customWidth="1"/>
    <col min="4105" max="4351" width="9.140625" style="111"/>
    <col min="4352" max="4352" width="24.42578125" style="111" customWidth="1"/>
    <col min="4353" max="4353" width="13.42578125" style="111" customWidth="1"/>
    <col min="4354" max="4354" width="11.7109375" style="111" customWidth="1"/>
    <col min="4355" max="4355" width="0" style="111" hidden="1" customWidth="1"/>
    <col min="4356" max="4356" width="11" style="111" customWidth="1"/>
    <col min="4357" max="4357" width="11.140625" style="111" customWidth="1"/>
    <col min="4358" max="4358" width="10.28515625" style="111" customWidth="1"/>
    <col min="4359" max="4359" width="10.85546875" style="111" customWidth="1"/>
    <col min="4360" max="4360" width="12" style="111" customWidth="1"/>
    <col min="4361" max="4607" width="9.140625" style="111"/>
    <col min="4608" max="4608" width="24.42578125" style="111" customWidth="1"/>
    <col min="4609" max="4609" width="13.42578125" style="111" customWidth="1"/>
    <col min="4610" max="4610" width="11.7109375" style="111" customWidth="1"/>
    <col min="4611" max="4611" width="0" style="111" hidden="1" customWidth="1"/>
    <col min="4612" max="4612" width="11" style="111" customWidth="1"/>
    <col min="4613" max="4613" width="11.140625" style="111" customWidth="1"/>
    <col min="4614" max="4614" width="10.28515625" style="111" customWidth="1"/>
    <col min="4615" max="4615" width="10.85546875" style="111" customWidth="1"/>
    <col min="4616" max="4616" width="12" style="111" customWidth="1"/>
    <col min="4617" max="4863" width="9.140625" style="111"/>
    <col min="4864" max="4864" width="24.42578125" style="111" customWidth="1"/>
    <col min="4865" max="4865" width="13.42578125" style="111" customWidth="1"/>
    <col min="4866" max="4866" width="11.7109375" style="111" customWidth="1"/>
    <col min="4867" max="4867" width="0" style="111" hidden="1" customWidth="1"/>
    <col min="4868" max="4868" width="11" style="111" customWidth="1"/>
    <col min="4869" max="4869" width="11.140625" style="111" customWidth="1"/>
    <col min="4870" max="4870" width="10.28515625" style="111" customWidth="1"/>
    <col min="4871" max="4871" width="10.85546875" style="111" customWidth="1"/>
    <col min="4872" max="4872" width="12" style="111" customWidth="1"/>
    <col min="4873" max="5119" width="9.140625" style="111"/>
    <col min="5120" max="5120" width="24.42578125" style="111" customWidth="1"/>
    <col min="5121" max="5121" width="13.42578125" style="111" customWidth="1"/>
    <col min="5122" max="5122" width="11.7109375" style="111" customWidth="1"/>
    <col min="5123" max="5123" width="0" style="111" hidden="1" customWidth="1"/>
    <col min="5124" max="5124" width="11" style="111" customWidth="1"/>
    <col min="5125" max="5125" width="11.140625" style="111" customWidth="1"/>
    <col min="5126" max="5126" width="10.28515625" style="111" customWidth="1"/>
    <col min="5127" max="5127" width="10.85546875" style="111" customWidth="1"/>
    <col min="5128" max="5128" width="12" style="111" customWidth="1"/>
    <col min="5129" max="5375" width="9.140625" style="111"/>
    <col min="5376" max="5376" width="24.42578125" style="111" customWidth="1"/>
    <col min="5377" max="5377" width="13.42578125" style="111" customWidth="1"/>
    <col min="5378" max="5378" width="11.7109375" style="111" customWidth="1"/>
    <col min="5379" max="5379" width="0" style="111" hidden="1" customWidth="1"/>
    <col min="5380" max="5380" width="11" style="111" customWidth="1"/>
    <col min="5381" max="5381" width="11.140625" style="111" customWidth="1"/>
    <col min="5382" max="5382" width="10.28515625" style="111" customWidth="1"/>
    <col min="5383" max="5383" width="10.85546875" style="111" customWidth="1"/>
    <col min="5384" max="5384" width="12" style="111" customWidth="1"/>
    <col min="5385" max="5631" width="9.140625" style="111"/>
    <col min="5632" max="5632" width="24.42578125" style="111" customWidth="1"/>
    <col min="5633" max="5633" width="13.42578125" style="111" customWidth="1"/>
    <col min="5634" max="5634" width="11.7109375" style="111" customWidth="1"/>
    <col min="5635" max="5635" width="0" style="111" hidden="1" customWidth="1"/>
    <col min="5636" max="5636" width="11" style="111" customWidth="1"/>
    <col min="5637" max="5637" width="11.140625" style="111" customWidth="1"/>
    <col min="5638" max="5638" width="10.28515625" style="111" customWidth="1"/>
    <col min="5639" max="5639" width="10.85546875" style="111" customWidth="1"/>
    <col min="5640" max="5640" width="12" style="111" customWidth="1"/>
    <col min="5641" max="5887" width="9.140625" style="111"/>
    <col min="5888" max="5888" width="24.42578125" style="111" customWidth="1"/>
    <col min="5889" max="5889" width="13.42578125" style="111" customWidth="1"/>
    <col min="5890" max="5890" width="11.7109375" style="111" customWidth="1"/>
    <col min="5891" max="5891" width="0" style="111" hidden="1" customWidth="1"/>
    <col min="5892" max="5892" width="11" style="111" customWidth="1"/>
    <col min="5893" max="5893" width="11.140625" style="111" customWidth="1"/>
    <col min="5894" max="5894" width="10.28515625" style="111" customWidth="1"/>
    <col min="5895" max="5895" width="10.85546875" style="111" customWidth="1"/>
    <col min="5896" max="5896" width="12" style="111" customWidth="1"/>
    <col min="5897" max="6143" width="9.140625" style="111"/>
    <col min="6144" max="6144" width="24.42578125" style="111" customWidth="1"/>
    <col min="6145" max="6145" width="13.42578125" style="111" customWidth="1"/>
    <col min="6146" max="6146" width="11.7109375" style="111" customWidth="1"/>
    <col min="6147" max="6147" width="0" style="111" hidden="1" customWidth="1"/>
    <col min="6148" max="6148" width="11" style="111" customWidth="1"/>
    <col min="6149" max="6149" width="11.140625" style="111" customWidth="1"/>
    <col min="6150" max="6150" width="10.28515625" style="111" customWidth="1"/>
    <col min="6151" max="6151" width="10.85546875" style="111" customWidth="1"/>
    <col min="6152" max="6152" width="12" style="111" customWidth="1"/>
    <col min="6153" max="6399" width="9.140625" style="111"/>
    <col min="6400" max="6400" width="24.42578125" style="111" customWidth="1"/>
    <col min="6401" max="6401" width="13.42578125" style="111" customWidth="1"/>
    <col min="6402" max="6402" width="11.7109375" style="111" customWidth="1"/>
    <col min="6403" max="6403" width="0" style="111" hidden="1" customWidth="1"/>
    <col min="6404" max="6404" width="11" style="111" customWidth="1"/>
    <col min="6405" max="6405" width="11.140625" style="111" customWidth="1"/>
    <col min="6406" max="6406" width="10.28515625" style="111" customWidth="1"/>
    <col min="6407" max="6407" width="10.85546875" style="111" customWidth="1"/>
    <col min="6408" max="6408" width="12" style="111" customWidth="1"/>
    <col min="6409" max="6655" width="9.140625" style="111"/>
    <col min="6656" max="6656" width="24.42578125" style="111" customWidth="1"/>
    <col min="6657" max="6657" width="13.42578125" style="111" customWidth="1"/>
    <col min="6658" max="6658" width="11.7109375" style="111" customWidth="1"/>
    <col min="6659" max="6659" width="0" style="111" hidden="1" customWidth="1"/>
    <col min="6660" max="6660" width="11" style="111" customWidth="1"/>
    <col min="6661" max="6661" width="11.140625" style="111" customWidth="1"/>
    <col min="6662" max="6662" width="10.28515625" style="111" customWidth="1"/>
    <col min="6663" max="6663" width="10.85546875" style="111" customWidth="1"/>
    <col min="6664" max="6664" width="12" style="111" customWidth="1"/>
    <col min="6665" max="6911" width="9.140625" style="111"/>
    <col min="6912" max="6912" width="24.42578125" style="111" customWidth="1"/>
    <col min="6913" max="6913" width="13.42578125" style="111" customWidth="1"/>
    <col min="6914" max="6914" width="11.7109375" style="111" customWidth="1"/>
    <col min="6915" max="6915" width="0" style="111" hidden="1" customWidth="1"/>
    <col min="6916" max="6916" width="11" style="111" customWidth="1"/>
    <col min="6917" max="6917" width="11.140625" style="111" customWidth="1"/>
    <col min="6918" max="6918" width="10.28515625" style="111" customWidth="1"/>
    <col min="6919" max="6919" width="10.85546875" style="111" customWidth="1"/>
    <col min="6920" max="6920" width="12" style="111" customWidth="1"/>
    <col min="6921" max="7167" width="9.140625" style="111"/>
    <col min="7168" max="7168" width="24.42578125" style="111" customWidth="1"/>
    <col min="7169" max="7169" width="13.42578125" style="111" customWidth="1"/>
    <col min="7170" max="7170" width="11.7109375" style="111" customWidth="1"/>
    <col min="7171" max="7171" width="0" style="111" hidden="1" customWidth="1"/>
    <col min="7172" max="7172" width="11" style="111" customWidth="1"/>
    <col min="7173" max="7173" width="11.140625" style="111" customWidth="1"/>
    <col min="7174" max="7174" width="10.28515625" style="111" customWidth="1"/>
    <col min="7175" max="7175" width="10.85546875" style="111" customWidth="1"/>
    <col min="7176" max="7176" width="12" style="111" customWidth="1"/>
    <col min="7177" max="7423" width="9.140625" style="111"/>
    <col min="7424" max="7424" width="24.42578125" style="111" customWidth="1"/>
    <col min="7425" max="7425" width="13.42578125" style="111" customWidth="1"/>
    <col min="7426" max="7426" width="11.7109375" style="111" customWidth="1"/>
    <col min="7427" max="7427" width="0" style="111" hidden="1" customWidth="1"/>
    <col min="7428" max="7428" width="11" style="111" customWidth="1"/>
    <col min="7429" max="7429" width="11.140625" style="111" customWidth="1"/>
    <col min="7430" max="7430" width="10.28515625" style="111" customWidth="1"/>
    <col min="7431" max="7431" width="10.85546875" style="111" customWidth="1"/>
    <col min="7432" max="7432" width="12" style="111" customWidth="1"/>
    <col min="7433" max="7679" width="9.140625" style="111"/>
    <col min="7680" max="7680" width="24.42578125" style="111" customWidth="1"/>
    <col min="7681" max="7681" width="13.42578125" style="111" customWidth="1"/>
    <col min="7682" max="7682" width="11.7109375" style="111" customWidth="1"/>
    <col min="7683" max="7683" width="0" style="111" hidden="1" customWidth="1"/>
    <col min="7684" max="7684" width="11" style="111" customWidth="1"/>
    <col min="7685" max="7685" width="11.140625" style="111" customWidth="1"/>
    <col min="7686" max="7686" width="10.28515625" style="111" customWidth="1"/>
    <col min="7687" max="7687" width="10.85546875" style="111" customWidth="1"/>
    <col min="7688" max="7688" width="12" style="111" customWidth="1"/>
    <col min="7689" max="7935" width="9.140625" style="111"/>
    <col min="7936" max="7936" width="24.42578125" style="111" customWidth="1"/>
    <col min="7937" max="7937" width="13.42578125" style="111" customWidth="1"/>
    <col min="7938" max="7938" width="11.7109375" style="111" customWidth="1"/>
    <col min="7939" max="7939" width="0" style="111" hidden="1" customWidth="1"/>
    <col min="7940" max="7940" width="11" style="111" customWidth="1"/>
    <col min="7941" max="7941" width="11.140625" style="111" customWidth="1"/>
    <col min="7942" max="7942" width="10.28515625" style="111" customWidth="1"/>
    <col min="7943" max="7943" width="10.85546875" style="111" customWidth="1"/>
    <col min="7944" max="7944" width="12" style="111" customWidth="1"/>
    <col min="7945" max="8191" width="9.140625" style="111"/>
    <col min="8192" max="8192" width="24.42578125" style="111" customWidth="1"/>
    <col min="8193" max="8193" width="13.42578125" style="111" customWidth="1"/>
    <col min="8194" max="8194" width="11.7109375" style="111" customWidth="1"/>
    <col min="8195" max="8195" width="0" style="111" hidden="1" customWidth="1"/>
    <col min="8196" max="8196" width="11" style="111" customWidth="1"/>
    <col min="8197" max="8197" width="11.140625" style="111" customWidth="1"/>
    <col min="8198" max="8198" width="10.28515625" style="111" customWidth="1"/>
    <col min="8199" max="8199" width="10.85546875" style="111" customWidth="1"/>
    <col min="8200" max="8200" width="12" style="111" customWidth="1"/>
    <col min="8201" max="8447" width="9.140625" style="111"/>
    <col min="8448" max="8448" width="24.42578125" style="111" customWidth="1"/>
    <col min="8449" max="8449" width="13.42578125" style="111" customWidth="1"/>
    <col min="8450" max="8450" width="11.7109375" style="111" customWidth="1"/>
    <col min="8451" max="8451" width="0" style="111" hidden="1" customWidth="1"/>
    <col min="8452" max="8452" width="11" style="111" customWidth="1"/>
    <col min="8453" max="8453" width="11.140625" style="111" customWidth="1"/>
    <col min="8454" max="8454" width="10.28515625" style="111" customWidth="1"/>
    <col min="8455" max="8455" width="10.85546875" style="111" customWidth="1"/>
    <col min="8456" max="8456" width="12" style="111" customWidth="1"/>
    <col min="8457" max="8703" width="9.140625" style="111"/>
    <col min="8704" max="8704" width="24.42578125" style="111" customWidth="1"/>
    <col min="8705" max="8705" width="13.42578125" style="111" customWidth="1"/>
    <col min="8706" max="8706" width="11.7109375" style="111" customWidth="1"/>
    <col min="8707" max="8707" width="0" style="111" hidden="1" customWidth="1"/>
    <col min="8708" max="8708" width="11" style="111" customWidth="1"/>
    <col min="8709" max="8709" width="11.140625" style="111" customWidth="1"/>
    <col min="8710" max="8710" width="10.28515625" style="111" customWidth="1"/>
    <col min="8711" max="8711" width="10.85546875" style="111" customWidth="1"/>
    <col min="8712" max="8712" width="12" style="111" customWidth="1"/>
    <col min="8713" max="8959" width="9.140625" style="111"/>
    <col min="8960" max="8960" width="24.42578125" style="111" customWidth="1"/>
    <col min="8961" max="8961" width="13.42578125" style="111" customWidth="1"/>
    <col min="8962" max="8962" width="11.7109375" style="111" customWidth="1"/>
    <col min="8963" max="8963" width="0" style="111" hidden="1" customWidth="1"/>
    <col min="8964" max="8964" width="11" style="111" customWidth="1"/>
    <col min="8965" max="8965" width="11.140625" style="111" customWidth="1"/>
    <col min="8966" max="8966" width="10.28515625" style="111" customWidth="1"/>
    <col min="8967" max="8967" width="10.85546875" style="111" customWidth="1"/>
    <col min="8968" max="8968" width="12" style="111" customWidth="1"/>
    <col min="8969" max="9215" width="9.140625" style="111"/>
    <col min="9216" max="9216" width="24.42578125" style="111" customWidth="1"/>
    <col min="9217" max="9217" width="13.42578125" style="111" customWidth="1"/>
    <col min="9218" max="9218" width="11.7109375" style="111" customWidth="1"/>
    <col min="9219" max="9219" width="0" style="111" hidden="1" customWidth="1"/>
    <col min="9220" max="9220" width="11" style="111" customWidth="1"/>
    <col min="9221" max="9221" width="11.140625" style="111" customWidth="1"/>
    <col min="9222" max="9222" width="10.28515625" style="111" customWidth="1"/>
    <col min="9223" max="9223" width="10.85546875" style="111" customWidth="1"/>
    <col min="9224" max="9224" width="12" style="111" customWidth="1"/>
    <col min="9225" max="9471" width="9.140625" style="111"/>
    <col min="9472" max="9472" width="24.42578125" style="111" customWidth="1"/>
    <col min="9473" max="9473" width="13.42578125" style="111" customWidth="1"/>
    <col min="9474" max="9474" width="11.7109375" style="111" customWidth="1"/>
    <col min="9475" max="9475" width="0" style="111" hidden="1" customWidth="1"/>
    <col min="9476" max="9476" width="11" style="111" customWidth="1"/>
    <col min="9477" max="9477" width="11.140625" style="111" customWidth="1"/>
    <col min="9478" max="9478" width="10.28515625" style="111" customWidth="1"/>
    <col min="9479" max="9479" width="10.85546875" style="111" customWidth="1"/>
    <col min="9480" max="9480" width="12" style="111" customWidth="1"/>
    <col min="9481" max="9727" width="9.140625" style="111"/>
    <col min="9728" max="9728" width="24.42578125" style="111" customWidth="1"/>
    <col min="9729" max="9729" width="13.42578125" style="111" customWidth="1"/>
    <col min="9730" max="9730" width="11.7109375" style="111" customWidth="1"/>
    <col min="9731" max="9731" width="0" style="111" hidden="1" customWidth="1"/>
    <col min="9732" max="9732" width="11" style="111" customWidth="1"/>
    <col min="9733" max="9733" width="11.140625" style="111" customWidth="1"/>
    <col min="9734" max="9734" width="10.28515625" style="111" customWidth="1"/>
    <col min="9735" max="9735" width="10.85546875" style="111" customWidth="1"/>
    <col min="9736" max="9736" width="12" style="111" customWidth="1"/>
    <col min="9737" max="9983" width="9.140625" style="111"/>
    <col min="9984" max="9984" width="24.42578125" style="111" customWidth="1"/>
    <col min="9985" max="9985" width="13.42578125" style="111" customWidth="1"/>
    <col min="9986" max="9986" width="11.7109375" style="111" customWidth="1"/>
    <col min="9987" max="9987" width="0" style="111" hidden="1" customWidth="1"/>
    <col min="9988" max="9988" width="11" style="111" customWidth="1"/>
    <col min="9989" max="9989" width="11.140625" style="111" customWidth="1"/>
    <col min="9990" max="9990" width="10.28515625" style="111" customWidth="1"/>
    <col min="9991" max="9991" width="10.85546875" style="111" customWidth="1"/>
    <col min="9992" max="9992" width="12" style="111" customWidth="1"/>
    <col min="9993" max="10239" width="9.140625" style="111"/>
    <col min="10240" max="10240" width="24.42578125" style="111" customWidth="1"/>
    <col min="10241" max="10241" width="13.42578125" style="111" customWidth="1"/>
    <col min="10242" max="10242" width="11.7109375" style="111" customWidth="1"/>
    <col min="10243" max="10243" width="0" style="111" hidden="1" customWidth="1"/>
    <col min="10244" max="10244" width="11" style="111" customWidth="1"/>
    <col min="10245" max="10245" width="11.140625" style="111" customWidth="1"/>
    <col min="10246" max="10246" width="10.28515625" style="111" customWidth="1"/>
    <col min="10247" max="10247" width="10.85546875" style="111" customWidth="1"/>
    <col min="10248" max="10248" width="12" style="111" customWidth="1"/>
    <col min="10249" max="10495" width="9.140625" style="111"/>
    <col min="10496" max="10496" width="24.42578125" style="111" customWidth="1"/>
    <col min="10497" max="10497" width="13.42578125" style="111" customWidth="1"/>
    <col min="10498" max="10498" width="11.7109375" style="111" customWidth="1"/>
    <col min="10499" max="10499" width="0" style="111" hidden="1" customWidth="1"/>
    <col min="10500" max="10500" width="11" style="111" customWidth="1"/>
    <col min="10501" max="10501" width="11.140625" style="111" customWidth="1"/>
    <col min="10502" max="10502" width="10.28515625" style="111" customWidth="1"/>
    <col min="10503" max="10503" width="10.85546875" style="111" customWidth="1"/>
    <col min="10504" max="10504" width="12" style="111" customWidth="1"/>
    <col min="10505" max="10751" width="9.140625" style="111"/>
    <col min="10752" max="10752" width="24.42578125" style="111" customWidth="1"/>
    <col min="10753" max="10753" width="13.42578125" style="111" customWidth="1"/>
    <col min="10754" max="10754" width="11.7109375" style="111" customWidth="1"/>
    <col min="10755" max="10755" width="0" style="111" hidden="1" customWidth="1"/>
    <col min="10756" max="10756" width="11" style="111" customWidth="1"/>
    <col min="10757" max="10757" width="11.140625" style="111" customWidth="1"/>
    <col min="10758" max="10758" width="10.28515625" style="111" customWidth="1"/>
    <col min="10759" max="10759" width="10.85546875" style="111" customWidth="1"/>
    <col min="10760" max="10760" width="12" style="111" customWidth="1"/>
    <col min="10761" max="11007" width="9.140625" style="111"/>
    <col min="11008" max="11008" width="24.42578125" style="111" customWidth="1"/>
    <col min="11009" max="11009" width="13.42578125" style="111" customWidth="1"/>
    <col min="11010" max="11010" width="11.7109375" style="111" customWidth="1"/>
    <col min="11011" max="11011" width="0" style="111" hidden="1" customWidth="1"/>
    <col min="11012" max="11012" width="11" style="111" customWidth="1"/>
    <col min="11013" max="11013" width="11.140625" style="111" customWidth="1"/>
    <col min="11014" max="11014" width="10.28515625" style="111" customWidth="1"/>
    <col min="11015" max="11015" width="10.85546875" style="111" customWidth="1"/>
    <col min="11016" max="11016" width="12" style="111" customWidth="1"/>
    <col min="11017" max="11263" width="9.140625" style="111"/>
    <col min="11264" max="11264" width="24.42578125" style="111" customWidth="1"/>
    <col min="11265" max="11265" width="13.42578125" style="111" customWidth="1"/>
    <col min="11266" max="11266" width="11.7109375" style="111" customWidth="1"/>
    <col min="11267" max="11267" width="0" style="111" hidden="1" customWidth="1"/>
    <col min="11268" max="11268" width="11" style="111" customWidth="1"/>
    <col min="11269" max="11269" width="11.140625" style="111" customWidth="1"/>
    <col min="11270" max="11270" width="10.28515625" style="111" customWidth="1"/>
    <col min="11271" max="11271" width="10.85546875" style="111" customWidth="1"/>
    <col min="11272" max="11272" width="12" style="111" customWidth="1"/>
    <col min="11273" max="11519" width="9.140625" style="111"/>
    <col min="11520" max="11520" width="24.42578125" style="111" customWidth="1"/>
    <col min="11521" max="11521" width="13.42578125" style="111" customWidth="1"/>
    <col min="11522" max="11522" width="11.7109375" style="111" customWidth="1"/>
    <col min="11523" max="11523" width="0" style="111" hidden="1" customWidth="1"/>
    <col min="11524" max="11524" width="11" style="111" customWidth="1"/>
    <col min="11525" max="11525" width="11.140625" style="111" customWidth="1"/>
    <col min="11526" max="11526" width="10.28515625" style="111" customWidth="1"/>
    <col min="11527" max="11527" width="10.85546875" style="111" customWidth="1"/>
    <col min="11528" max="11528" width="12" style="111" customWidth="1"/>
    <col min="11529" max="11775" width="9.140625" style="111"/>
    <col min="11776" max="11776" width="24.42578125" style="111" customWidth="1"/>
    <col min="11777" max="11777" width="13.42578125" style="111" customWidth="1"/>
    <col min="11778" max="11778" width="11.7109375" style="111" customWidth="1"/>
    <col min="11779" max="11779" width="0" style="111" hidden="1" customWidth="1"/>
    <col min="11780" max="11780" width="11" style="111" customWidth="1"/>
    <col min="11781" max="11781" width="11.140625" style="111" customWidth="1"/>
    <col min="11782" max="11782" width="10.28515625" style="111" customWidth="1"/>
    <col min="11783" max="11783" width="10.85546875" style="111" customWidth="1"/>
    <col min="11784" max="11784" width="12" style="111" customWidth="1"/>
    <col min="11785" max="12031" width="9.140625" style="111"/>
    <col min="12032" max="12032" width="24.42578125" style="111" customWidth="1"/>
    <col min="12033" max="12033" width="13.42578125" style="111" customWidth="1"/>
    <col min="12034" max="12034" width="11.7109375" style="111" customWidth="1"/>
    <col min="12035" max="12035" width="0" style="111" hidden="1" customWidth="1"/>
    <col min="12036" max="12036" width="11" style="111" customWidth="1"/>
    <col min="12037" max="12037" width="11.140625" style="111" customWidth="1"/>
    <col min="12038" max="12038" width="10.28515625" style="111" customWidth="1"/>
    <col min="12039" max="12039" width="10.85546875" style="111" customWidth="1"/>
    <col min="12040" max="12040" width="12" style="111" customWidth="1"/>
    <col min="12041" max="12287" width="9.140625" style="111"/>
    <col min="12288" max="12288" width="24.42578125" style="111" customWidth="1"/>
    <col min="12289" max="12289" width="13.42578125" style="111" customWidth="1"/>
    <col min="12290" max="12290" width="11.7109375" style="111" customWidth="1"/>
    <col min="12291" max="12291" width="0" style="111" hidden="1" customWidth="1"/>
    <col min="12292" max="12292" width="11" style="111" customWidth="1"/>
    <col min="12293" max="12293" width="11.140625" style="111" customWidth="1"/>
    <col min="12294" max="12294" width="10.28515625" style="111" customWidth="1"/>
    <col min="12295" max="12295" width="10.85546875" style="111" customWidth="1"/>
    <col min="12296" max="12296" width="12" style="111" customWidth="1"/>
    <col min="12297" max="12543" width="9.140625" style="111"/>
    <col min="12544" max="12544" width="24.42578125" style="111" customWidth="1"/>
    <col min="12545" max="12545" width="13.42578125" style="111" customWidth="1"/>
    <col min="12546" max="12546" width="11.7109375" style="111" customWidth="1"/>
    <col min="12547" max="12547" width="0" style="111" hidden="1" customWidth="1"/>
    <col min="12548" max="12548" width="11" style="111" customWidth="1"/>
    <col min="12549" max="12549" width="11.140625" style="111" customWidth="1"/>
    <col min="12550" max="12550" width="10.28515625" style="111" customWidth="1"/>
    <col min="12551" max="12551" width="10.85546875" style="111" customWidth="1"/>
    <col min="12552" max="12552" width="12" style="111" customWidth="1"/>
    <col min="12553" max="12799" width="9.140625" style="111"/>
    <col min="12800" max="12800" width="24.42578125" style="111" customWidth="1"/>
    <col min="12801" max="12801" width="13.42578125" style="111" customWidth="1"/>
    <col min="12802" max="12802" width="11.7109375" style="111" customWidth="1"/>
    <col min="12803" max="12803" width="0" style="111" hidden="1" customWidth="1"/>
    <col min="12804" max="12804" width="11" style="111" customWidth="1"/>
    <col min="12805" max="12805" width="11.140625" style="111" customWidth="1"/>
    <col min="12806" max="12806" width="10.28515625" style="111" customWidth="1"/>
    <col min="12807" max="12807" width="10.85546875" style="111" customWidth="1"/>
    <col min="12808" max="12808" width="12" style="111" customWidth="1"/>
    <col min="12809" max="13055" width="9.140625" style="111"/>
    <col min="13056" max="13056" width="24.42578125" style="111" customWidth="1"/>
    <col min="13057" max="13057" width="13.42578125" style="111" customWidth="1"/>
    <col min="13058" max="13058" width="11.7109375" style="111" customWidth="1"/>
    <col min="13059" max="13059" width="0" style="111" hidden="1" customWidth="1"/>
    <col min="13060" max="13060" width="11" style="111" customWidth="1"/>
    <col min="13061" max="13061" width="11.140625" style="111" customWidth="1"/>
    <col min="13062" max="13062" width="10.28515625" style="111" customWidth="1"/>
    <col min="13063" max="13063" width="10.85546875" style="111" customWidth="1"/>
    <col min="13064" max="13064" width="12" style="111" customWidth="1"/>
    <col min="13065" max="13311" width="9.140625" style="111"/>
    <col min="13312" max="13312" width="24.42578125" style="111" customWidth="1"/>
    <col min="13313" max="13313" width="13.42578125" style="111" customWidth="1"/>
    <col min="13314" max="13314" width="11.7109375" style="111" customWidth="1"/>
    <col min="13315" max="13315" width="0" style="111" hidden="1" customWidth="1"/>
    <col min="13316" max="13316" width="11" style="111" customWidth="1"/>
    <col min="13317" max="13317" width="11.140625" style="111" customWidth="1"/>
    <col min="13318" max="13318" width="10.28515625" style="111" customWidth="1"/>
    <col min="13319" max="13319" width="10.85546875" style="111" customWidth="1"/>
    <col min="13320" max="13320" width="12" style="111" customWidth="1"/>
    <col min="13321" max="13567" width="9.140625" style="111"/>
    <col min="13568" max="13568" width="24.42578125" style="111" customWidth="1"/>
    <col min="13569" max="13569" width="13.42578125" style="111" customWidth="1"/>
    <col min="13570" max="13570" width="11.7109375" style="111" customWidth="1"/>
    <col min="13571" max="13571" width="0" style="111" hidden="1" customWidth="1"/>
    <col min="13572" max="13572" width="11" style="111" customWidth="1"/>
    <col min="13573" max="13573" width="11.140625" style="111" customWidth="1"/>
    <col min="13574" max="13574" width="10.28515625" style="111" customWidth="1"/>
    <col min="13575" max="13575" width="10.85546875" style="111" customWidth="1"/>
    <col min="13576" max="13576" width="12" style="111" customWidth="1"/>
    <col min="13577" max="13823" width="9.140625" style="111"/>
    <col min="13824" max="13824" width="24.42578125" style="111" customWidth="1"/>
    <col min="13825" max="13825" width="13.42578125" style="111" customWidth="1"/>
    <col min="13826" max="13826" width="11.7109375" style="111" customWidth="1"/>
    <col min="13827" max="13827" width="0" style="111" hidden="1" customWidth="1"/>
    <col min="13828" max="13828" width="11" style="111" customWidth="1"/>
    <col min="13829" max="13829" width="11.140625" style="111" customWidth="1"/>
    <col min="13830" max="13830" width="10.28515625" style="111" customWidth="1"/>
    <col min="13831" max="13831" width="10.85546875" style="111" customWidth="1"/>
    <col min="13832" max="13832" width="12" style="111" customWidth="1"/>
    <col min="13833" max="14079" width="9.140625" style="111"/>
    <col min="14080" max="14080" width="24.42578125" style="111" customWidth="1"/>
    <col min="14081" max="14081" width="13.42578125" style="111" customWidth="1"/>
    <col min="14082" max="14082" width="11.7109375" style="111" customWidth="1"/>
    <col min="14083" max="14083" width="0" style="111" hidden="1" customWidth="1"/>
    <col min="14084" max="14084" width="11" style="111" customWidth="1"/>
    <col min="14085" max="14085" width="11.140625" style="111" customWidth="1"/>
    <col min="14086" max="14086" width="10.28515625" style="111" customWidth="1"/>
    <col min="14087" max="14087" width="10.85546875" style="111" customWidth="1"/>
    <col min="14088" max="14088" width="12" style="111" customWidth="1"/>
    <col min="14089" max="14335" width="9.140625" style="111"/>
    <col min="14336" max="14336" width="24.42578125" style="111" customWidth="1"/>
    <col min="14337" max="14337" width="13.42578125" style="111" customWidth="1"/>
    <col min="14338" max="14338" width="11.7109375" style="111" customWidth="1"/>
    <col min="14339" max="14339" width="0" style="111" hidden="1" customWidth="1"/>
    <col min="14340" max="14340" width="11" style="111" customWidth="1"/>
    <col min="14341" max="14341" width="11.140625" style="111" customWidth="1"/>
    <col min="14342" max="14342" width="10.28515625" style="111" customWidth="1"/>
    <col min="14343" max="14343" width="10.85546875" style="111" customWidth="1"/>
    <col min="14344" max="14344" width="12" style="111" customWidth="1"/>
    <col min="14345" max="14591" width="9.140625" style="111"/>
    <col min="14592" max="14592" width="24.42578125" style="111" customWidth="1"/>
    <col min="14593" max="14593" width="13.42578125" style="111" customWidth="1"/>
    <col min="14594" max="14594" width="11.7109375" style="111" customWidth="1"/>
    <col min="14595" max="14595" width="0" style="111" hidden="1" customWidth="1"/>
    <col min="14596" max="14596" width="11" style="111" customWidth="1"/>
    <col min="14597" max="14597" width="11.140625" style="111" customWidth="1"/>
    <col min="14598" max="14598" width="10.28515625" style="111" customWidth="1"/>
    <col min="14599" max="14599" width="10.85546875" style="111" customWidth="1"/>
    <col min="14600" max="14600" width="12" style="111" customWidth="1"/>
    <col min="14601" max="14847" width="9.140625" style="111"/>
    <col min="14848" max="14848" width="24.42578125" style="111" customWidth="1"/>
    <col min="14849" max="14849" width="13.42578125" style="111" customWidth="1"/>
    <col min="14850" max="14850" width="11.7109375" style="111" customWidth="1"/>
    <col min="14851" max="14851" width="0" style="111" hidden="1" customWidth="1"/>
    <col min="14852" max="14852" width="11" style="111" customWidth="1"/>
    <col min="14853" max="14853" width="11.140625" style="111" customWidth="1"/>
    <col min="14854" max="14854" width="10.28515625" style="111" customWidth="1"/>
    <col min="14855" max="14855" width="10.85546875" style="111" customWidth="1"/>
    <col min="14856" max="14856" width="12" style="111" customWidth="1"/>
    <col min="14857" max="15103" width="9.140625" style="111"/>
    <col min="15104" max="15104" width="24.42578125" style="111" customWidth="1"/>
    <col min="15105" max="15105" width="13.42578125" style="111" customWidth="1"/>
    <col min="15106" max="15106" width="11.7109375" style="111" customWidth="1"/>
    <col min="15107" max="15107" width="0" style="111" hidden="1" customWidth="1"/>
    <col min="15108" max="15108" width="11" style="111" customWidth="1"/>
    <col min="15109" max="15109" width="11.140625" style="111" customWidth="1"/>
    <col min="15110" max="15110" width="10.28515625" style="111" customWidth="1"/>
    <col min="15111" max="15111" width="10.85546875" style="111" customWidth="1"/>
    <col min="15112" max="15112" width="12" style="111" customWidth="1"/>
    <col min="15113" max="15359" width="9.140625" style="111"/>
    <col min="15360" max="15360" width="24.42578125" style="111" customWidth="1"/>
    <col min="15361" max="15361" width="13.42578125" style="111" customWidth="1"/>
    <col min="15362" max="15362" width="11.7109375" style="111" customWidth="1"/>
    <col min="15363" max="15363" width="0" style="111" hidden="1" customWidth="1"/>
    <col min="15364" max="15364" width="11" style="111" customWidth="1"/>
    <col min="15365" max="15365" width="11.140625" style="111" customWidth="1"/>
    <col min="15366" max="15366" width="10.28515625" style="111" customWidth="1"/>
    <col min="15367" max="15367" width="10.85546875" style="111" customWidth="1"/>
    <col min="15368" max="15368" width="12" style="111" customWidth="1"/>
    <col min="15369" max="15615" width="9.140625" style="111"/>
    <col min="15616" max="15616" width="24.42578125" style="111" customWidth="1"/>
    <col min="15617" max="15617" width="13.42578125" style="111" customWidth="1"/>
    <col min="15618" max="15618" width="11.7109375" style="111" customWidth="1"/>
    <col min="15619" max="15619" width="0" style="111" hidden="1" customWidth="1"/>
    <col min="15620" max="15620" width="11" style="111" customWidth="1"/>
    <col min="15621" max="15621" width="11.140625" style="111" customWidth="1"/>
    <col min="15622" max="15622" width="10.28515625" style="111" customWidth="1"/>
    <col min="15623" max="15623" width="10.85546875" style="111" customWidth="1"/>
    <col min="15624" max="15624" width="12" style="111" customWidth="1"/>
    <col min="15625" max="15871" width="9.140625" style="111"/>
    <col min="15872" max="15872" width="24.42578125" style="111" customWidth="1"/>
    <col min="15873" max="15873" width="13.42578125" style="111" customWidth="1"/>
    <col min="15874" max="15874" width="11.7109375" style="111" customWidth="1"/>
    <col min="15875" max="15875" width="0" style="111" hidden="1" customWidth="1"/>
    <col min="15876" max="15876" width="11" style="111" customWidth="1"/>
    <col min="15877" max="15877" width="11.140625" style="111" customWidth="1"/>
    <col min="15878" max="15878" width="10.28515625" style="111" customWidth="1"/>
    <col min="15879" max="15879" width="10.85546875" style="111" customWidth="1"/>
    <col min="15880" max="15880" width="12" style="111" customWidth="1"/>
    <col min="15881" max="16127" width="9.140625" style="111"/>
    <col min="16128" max="16128" width="24.42578125" style="111" customWidth="1"/>
    <col min="16129" max="16129" width="13.42578125" style="111" customWidth="1"/>
    <col min="16130" max="16130" width="11.7109375" style="111" customWidth="1"/>
    <col min="16131" max="16131" width="0" style="111" hidden="1" customWidth="1"/>
    <col min="16132" max="16132" width="11" style="111" customWidth="1"/>
    <col min="16133" max="16133" width="11.140625" style="111" customWidth="1"/>
    <col min="16134" max="16134" width="10.28515625" style="111" customWidth="1"/>
    <col min="16135" max="16135" width="10.85546875" style="111" customWidth="1"/>
    <col min="16136" max="16136" width="12" style="111" customWidth="1"/>
    <col min="16137" max="16384" width="9.140625" style="111"/>
  </cols>
  <sheetData>
    <row r="1" spans="1:16" s="11" customFormat="1" ht="15.75" x14ac:dyDescent="0.25">
      <c r="A1" s="29"/>
      <c r="B1" s="29"/>
      <c r="C1" s="29"/>
      <c r="D1" s="29"/>
      <c r="E1" s="29"/>
      <c r="F1" s="33"/>
      <c r="G1" s="78" t="s">
        <v>133</v>
      </c>
      <c r="H1" s="78"/>
      <c r="I1" s="30"/>
      <c r="J1" s="30"/>
    </row>
    <row r="2" spans="1:16" s="11" customFormat="1" ht="19.5" customHeight="1" x14ac:dyDescent="0.25">
      <c r="A2" s="77" t="s">
        <v>121</v>
      </c>
      <c r="B2" s="77"/>
      <c r="C2" s="77"/>
      <c r="D2" s="77"/>
      <c r="E2" s="77"/>
      <c r="F2" s="77"/>
      <c r="G2" s="77"/>
      <c r="H2" s="77"/>
      <c r="I2" s="110"/>
      <c r="J2" s="110"/>
      <c r="P2" s="16"/>
    </row>
    <row r="3" spans="1:16" s="11" customFormat="1" ht="21.75" customHeight="1" x14ac:dyDescent="0.25">
      <c r="A3" s="29"/>
      <c r="B3" s="29"/>
      <c r="C3" s="29"/>
      <c r="D3" s="29"/>
      <c r="E3" s="29"/>
      <c r="F3" s="78" t="s">
        <v>134</v>
      </c>
      <c r="G3" s="78"/>
      <c r="H3" s="78"/>
      <c r="I3" s="30"/>
      <c r="J3" s="30"/>
    </row>
    <row r="4" spans="1:16" ht="27" customHeight="1" x14ac:dyDescent="0.3">
      <c r="B4" s="112"/>
      <c r="C4" s="112"/>
      <c r="D4" s="112"/>
      <c r="E4" s="113"/>
      <c r="F4" s="113"/>
      <c r="G4" s="113"/>
      <c r="H4" s="113"/>
    </row>
    <row r="5" spans="1:16" ht="27" customHeight="1" x14ac:dyDescent="0.3">
      <c r="B5" s="112"/>
      <c r="C5" s="112"/>
      <c r="D5" s="112"/>
      <c r="E5" s="113"/>
      <c r="F5" s="113"/>
      <c r="G5" s="113"/>
      <c r="H5" s="113"/>
    </row>
    <row r="6" spans="1:16" ht="27" customHeight="1" x14ac:dyDescent="0.3">
      <c r="B6" s="112"/>
      <c r="C6" s="112"/>
      <c r="D6" s="112"/>
      <c r="E6" s="113"/>
      <c r="F6" s="113"/>
      <c r="G6" s="113"/>
      <c r="H6" s="113"/>
    </row>
    <row r="7" spans="1:16" ht="27" customHeight="1" x14ac:dyDescent="0.3">
      <c r="B7" s="112"/>
      <c r="C7" s="112"/>
      <c r="D7" s="112"/>
      <c r="E7" s="113"/>
      <c r="F7" s="113"/>
      <c r="G7" s="113"/>
      <c r="H7" s="113"/>
    </row>
    <row r="8" spans="1:16" ht="26.25" customHeight="1" x14ac:dyDescent="0.3">
      <c r="B8" s="112"/>
      <c r="C8" s="112"/>
      <c r="D8" s="112"/>
      <c r="E8" s="112"/>
      <c r="F8" s="112"/>
      <c r="G8" s="112"/>
      <c r="H8" s="114"/>
    </row>
    <row r="9" spans="1:16" ht="21.75" customHeight="1" x14ac:dyDescent="0.3">
      <c r="A9" s="115" t="s">
        <v>122</v>
      </c>
      <c r="B9" s="115"/>
      <c r="C9" s="115"/>
      <c r="D9" s="115"/>
      <c r="E9" s="115"/>
      <c r="F9" s="115"/>
      <c r="G9" s="115"/>
      <c r="H9" s="115"/>
    </row>
    <row r="10" spans="1:16" x14ac:dyDescent="0.3">
      <c r="A10" s="116"/>
      <c r="B10" s="117"/>
      <c r="C10" s="117"/>
      <c r="D10" s="117"/>
      <c r="E10" s="117"/>
      <c r="F10" s="117"/>
      <c r="G10" s="117"/>
      <c r="H10" s="118" t="s">
        <v>123</v>
      </c>
      <c r="J10" s="119"/>
    </row>
    <row r="11" spans="1:16" ht="56.25" customHeight="1" x14ac:dyDescent="0.3">
      <c r="A11" s="120" t="s">
        <v>0</v>
      </c>
      <c r="B11" s="121" t="s">
        <v>124</v>
      </c>
      <c r="C11" s="121" t="s">
        <v>125</v>
      </c>
      <c r="D11" s="121"/>
      <c r="E11" s="121"/>
      <c r="F11" s="121"/>
      <c r="G11" s="121"/>
      <c r="H11" s="121" t="s">
        <v>126</v>
      </c>
    </row>
    <row r="12" spans="1:16" ht="66.75" customHeight="1" x14ac:dyDescent="0.3">
      <c r="A12" s="122"/>
      <c r="B12" s="121"/>
      <c r="C12" s="123" t="s">
        <v>127</v>
      </c>
      <c r="D12" s="123" t="s">
        <v>128</v>
      </c>
      <c r="E12" s="123" t="s">
        <v>129</v>
      </c>
      <c r="F12" s="123" t="s">
        <v>130</v>
      </c>
      <c r="G12" s="123" t="s">
        <v>131</v>
      </c>
      <c r="H12" s="121"/>
    </row>
    <row r="13" spans="1:16" s="124" customFormat="1" ht="18" customHeight="1" x14ac:dyDescent="0.25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</row>
    <row r="14" spans="1:16" ht="42" customHeight="1" x14ac:dyDescent="0.3">
      <c r="A14" s="1" t="s">
        <v>1</v>
      </c>
      <c r="B14" s="125" t="s">
        <v>2</v>
      </c>
      <c r="C14" s="126">
        <v>63.83</v>
      </c>
      <c r="D14" s="126">
        <v>19.28</v>
      </c>
      <c r="E14" s="127">
        <v>4.3600000000000003</v>
      </c>
      <c r="F14" s="127">
        <v>0.09</v>
      </c>
      <c r="G14" s="127">
        <v>12.44</v>
      </c>
      <c r="H14" s="127">
        <f t="shared" ref="H14:H20" si="0">G14+F14+E14+D14+C14</f>
        <v>100</v>
      </c>
    </row>
    <row r="15" spans="1:16" ht="31.5" customHeight="1" x14ac:dyDescent="0.3">
      <c r="A15" s="1" t="s">
        <v>3</v>
      </c>
      <c r="B15" s="125" t="s">
        <v>4</v>
      </c>
      <c r="C15" s="126">
        <v>63.1</v>
      </c>
      <c r="D15" s="126">
        <v>19.059999999999999</v>
      </c>
      <c r="E15" s="127">
        <v>2.88</v>
      </c>
      <c r="F15" s="127">
        <v>0.09</v>
      </c>
      <c r="G15" s="127">
        <v>14.87</v>
      </c>
      <c r="H15" s="127">
        <f t="shared" si="0"/>
        <v>100</v>
      </c>
    </row>
    <row r="16" spans="1:16" ht="28.5" customHeight="1" x14ac:dyDescent="0.3">
      <c r="A16" s="1" t="s">
        <v>5</v>
      </c>
      <c r="B16" s="125" t="s">
        <v>6</v>
      </c>
      <c r="C16" s="126">
        <v>63.49</v>
      </c>
      <c r="D16" s="126">
        <v>19.18</v>
      </c>
      <c r="E16" s="127">
        <v>2.87</v>
      </c>
      <c r="F16" s="127">
        <v>0.13</v>
      </c>
      <c r="G16" s="127">
        <v>14.33</v>
      </c>
      <c r="H16" s="127">
        <f t="shared" si="0"/>
        <v>100</v>
      </c>
    </row>
    <row r="17" spans="1:15" ht="28.5" customHeight="1" x14ac:dyDescent="0.3">
      <c r="A17" s="1" t="s">
        <v>7</v>
      </c>
      <c r="B17" s="125" t="s">
        <v>8</v>
      </c>
      <c r="C17" s="126">
        <v>61.4</v>
      </c>
      <c r="D17" s="126">
        <v>18.54</v>
      </c>
      <c r="E17" s="127">
        <v>2.33</v>
      </c>
      <c r="F17" s="127">
        <v>0.16</v>
      </c>
      <c r="G17" s="127">
        <v>17.57</v>
      </c>
      <c r="H17" s="127">
        <f t="shared" si="0"/>
        <v>100</v>
      </c>
    </row>
    <row r="18" spans="1:15" ht="25.5" customHeight="1" x14ac:dyDescent="0.3">
      <c r="A18" s="1" t="s">
        <v>9</v>
      </c>
      <c r="B18" s="125" t="s">
        <v>10</v>
      </c>
      <c r="C18" s="126">
        <v>63.85</v>
      </c>
      <c r="D18" s="126">
        <v>19.28</v>
      </c>
      <c r="E18" s="127">
        <v>3.06</v>
      </c>
      <c r="F18" s="127">
        <v>0.6</v>
      </c>
      <c r="G18" s="127">
        <v>13.21</v>
      </c>
      <c r="H18" s="127">
        <f t="shared" si="0"/>
        <v>100</v>
      </c>
    </row>
    <row r="19" spans="1:15" ht="24" customHeight="1" x14ac:dyDescent="0.3">
      <c r="A19" s="1" t="s">
        <v>11</v>
      </c>
      <c r="B19" s="125" t="s">
        <v>12</v>
      </c>
      <c r="C19" s="126">
        <v>64.61</v>
      </c>
      <c r="D19" s="126">
        <v>19.510000000000002</v>
      </c>
      <c r="E19" s="127">
        <v>1.42</v>
      </c>
      <c r="F19" s="127">
        <v>0.4</v>
      </c>
      <c r="G19" s="127">
        <v>14.06</v>
      </c>
      <c r="H19" s="127">
        <f t="shared" si="0"/>
        <v>100</v>
      </c>
    </row>
    <row r="20" spans="1:15" ht="23.25" customHeight="1" x14ac:dyDescent="0.3">
      <c r="A20" s="1" t="s">
        <v>13</v>
      </c>
      <c r="B20" s="125" t="s">
        <v>14</v>
      </c>
      <c r="C20" s="126">
        <v>52.69</v>
      </c>
      <c r="D20" s="126">
        <v>15.92</v>
      </c>
      <c r="E20" s="127">
        <v>3.38</v>
      </c>
      <c r="F20" s="127">
        <v>0.27</v>
      </c>
      <c r="G20" s="127">
        <v>27.74</v>
      </c>
      <c r="H20" s="127">
        <f t="shared" si="0"/>
        <v>100</v>
      </c>
    </row>
    <row r="22" spans="1:15" s="135" customFormat="1" ht="15.75" x14ac:dyDescent="0.25">
      <c r="A22" s="129"/>
      <c r="B22" s="130"/>
      <c r="C22" s="131"/>
      <c r="D22" s="131"/>
      <c r="E22" s="129"/>
      <c r="F22" s="129"/>
      <c r="G22" s="132"/>
      <c r="H22" s="132"/>
      <c r="I22" s="133"/>
      <c r="J22" s="133"/>
      <c r="K22" s="134"/>
    </row>
    <row r="23" spans="1:15" s="143" customFormat="1" ht="12" customHeight="1" x14ac:dyDescent="0.25">
      <c r="A23" s="136"/>
      <c r="B23" s="137"/>
      <c r="C23" s="138"/>
      <c r="D23" s="138"/>
      <c r="E23" s="136"/>
      <c r="F23" s="136"/>
      <c r="G23" s="139"/>
      <c r="H23" s="139"/>
      <c r="I23" s="140"/>
      <c r="J23" s="141"/>
      <c r="K23" s="142"/>
      <c r="L23" s="142"/>
      <c r="M23" s="142"/>
      <c r="N23" s="142"/>
      <c r="O23" s="142"/>
    </row>
    <row r="24" spans="1:15" s="143" customFormat="1" ht="15" x14ac:dyDescent="0.25">
      <c r="A24" s="136"/>
      <c r="B24" s="137"/>
      <c r="C24" s="138"/>
      <c r="D24" s="138"/>
      <c r="E24" s="136"/>
      <c r="F24" s="136"/>
      <c r="G24" s="139"/>
      <c r="H24" s="139"/>
      <c r="I24" s="136"/>
      <c r="J24" s="141"/>
      <c r="K24" s="142"/>
      <c r="L24" s="142"/>
      <c r="M24" s="142"/>
      <c r="N24" s="142"/>
      <c r="O24" s="142"/>
    </row>
  </sheetData>
  <mergeCells count="8">
    <mergeCell ref="G1:H1"/>
    <mergeCell ref="A2:H2"/>
    <mergeCell ref="F3:H3"/>
    <mergeCell ref="A9:H9"/>
    <mergeCell ref="A11:A12"/>
    <mergeCell ref="B11:B12"/>
    <mergeCell ref="C11:G11"/>
    <mergeCell ref="H11:H12"/>
  </mergeCells>
  <pageMargins left="0.38" right="0.21" top="0.39" bottom="0.15748031496062992" header="0.45" footer="0.31496062992125984"/>
  <pageSetup paperSize="9" scale="7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Normal="100" zoomScaleSheetLayoutView="100" workbookViewId="0">
      <selection activeCell="A19" sqref="A19:XFD19"/>
    </sheetView>
  </sheetViews>
  <sheetFormatPr defaultRowHeight="18.75" x14ac:dyDescent="0.3"/>
  <cols>
    <col min="1" max="1" width="5.7109375" style="111" customWidth="1"/>
    <col min="2" max="2" width="32.7109375" style="111" customWidth="1"/>
    <col min="3" max="3" width="12.140625" style="111" customWidth="1"/>
    <col min="4" max="4" width="10.85546875" style="111" customWidth="1"/>
    <col min="5" max="5" width="12.28515625" style="111" customWidth="1"/>
    <col min="6" max="6" width="11.7109375" style="111" customWidth="1"/>
    <col min="7" max="7" width="17.42578125" style="119" customWidth="1"/>
    <col min="8" max="254" width="9.140625" style="111"/>
    <col min="255" max="255" width="24.42578125" style="111" customWidth="1"/>
    <col min="256" max="256" width="13.42578125" style="111" customWidth="1"/>
    <col min="257" max="257" width="11.7109375" style="111" customWidth="1"/>
    <col min="258" max="258" width="0" style="111" hidden="1" customWidth="1"/>
    <col min="259" max="259" width="11" style="111" customWidth="1"/>
    <col min="260" max="260" width="11.140625" style="111" customWidth="1"/>
    <col min="261" max="261" width="10.28515625" style="111" customWidth="1"/>
    <col min="262" max="262" width="10.85546875" style="111" customWidth="1"/>
    <col min="263" max="263" width="12" style="111" customWidth="1"/>
    <col min="264" max="510" width="9.140625" style="111"/>
    <col min="511" max="511" width="24.42578125" style="111" customWidth="1"/>
    <col min="512" max="512" width="13.42578125" style="111" customWidth="1"/>
    <col min="513" max="513" width="11.7109375" style="111" customWidth="1"/>
    <col min="514" max="514" width="0" style="111" hidden="1" customWidth="1"/>
    <col min="515" max="515" width="11" style="111" customWidth="1"/>
    <col min="516" max="516" width="11.140625" style="111" customWidth="1"/>
    <col min="517" max="517" width="10.28515625" style="111" customWidth="1"/>
    <col min="518" max="518" width="10.85546875" style="111" customWidth="1"/>
    <col min="519" max="519" width="12" style="111" customWidth="1"/>
    <col min="520" max="766" width="9.140625" style="111"/>
    <col min="767" max="767" width="24.42578125" style="111" customWidth="1"/>
    <col min="768" max="768" width="13.42578125" style="111" customWidth="1"/>
    <col min="769" max="769" width="11.7109375" style="111" customWidth="1"/>
    <col min="770" max="770" width="0" style="111" hidden="1" customWidth="1"/>
    <col min="771" max="771" width="11" style="111" customWidth="1"/>
    <col min="772" max="772" width="11.140625" style="111" customWidth="1"/>
    <col min="773" max="773" width="10.28515625" style="111" customWidth="1"/>
    <col min="774" max="774" width="10.85546875" style="111" customWidth="1"/>
    <col min="775" max="775" width="12" style="111" customWidth="1"/>
    <col min="776" max="1022" width="9.140625" style="111"/>
    <col min="1023" max="1023" width="24.42578125" style="111" customWidth="1"/>
    <col min="1024" max="1024" width="13.42578125" style="111" customWidth="1"/>
    <col min="1025" max="1025" width="11.7109375" style="111" customWidth="1"/>
    <col min="1026" max="1026" width="0" style="111" hidden="1" customWidth="1"/>
    <col min="1027" max="1027" width="11" style="111" customWidth="1"/>
    <col min="1028" max="1028" width="11.140625" style="111" customWidth="1"/>
    <col min="1029" max="1029" width="10.28515625" style="111" customWidth="1"/>
    <col min="1030" max="1030" width="10.85546875" style="111" customWidth="1"/>
    <col min="1031" max="1031" width="12" style="111" customWidth="1"/>
    <col min="1032" max="1278" width="9.140625" style="111"/>
    <col min="1279" max="1279" width="24.42578125" style="111" customWidth="1"/>
    <col min="1280" max="1280" width="13.42578125" style="111" customWidth="1"/>
    <col min="1281" max="1281" width="11.7109375" style="111" customWidth="1"/>
    <col min="1282" max="1282" width="0" style="111" hidden="1" customWidth="1"/>
    <col min="1283" max="1283" width="11" style="111" customWidth="1"/>
    <col min="1284" max="1284" width="11.140625" style="111" customWidth="1"/>
    <col min="1285" max="1285" width="10.28515625" style="111" customWidth="1"/>
    <col min="1286" max="1286" width="10.85546875" style="111" customWidth="1"/>
    <col min="1287" max="1287" width="12" style="111" customWidth="1"/>
    <col min="1288" max="1534" width="9.140625" style="111"/>
    <col min="1535" max="1535" width="24.42578125" style="111" customWidth="1"/>
    <col min="1536" max="1536" width="13.42578125" style="111" customWidth="1"/>
    <col min="1537" max="1537" width="11.7109375" style="111" customWidth="1"/>
    <col min="1538" max="1538" width="0" style="111" hidden="1" customWidth="1"/>
    <col min="1539" max="1539" width="11" style="111" customWidth="1"/>
    <col min="1540" max="1540" width="11.140625" style="111" customWidth="1"/>
    <col min="1541" max="1541" width="10.28515625" style="111" customWidth="1"/>
    <col min="1542" max="1542" width="10.85546875" style="111" customWidth="1"/>
    <col min="1543" max="1543" width="12" style="111" customWidth="1"/>
    <col min="1544" max="1790" width="9.140625" style="111"/>
    <col min="1791" max="1791" width="24.42578125" style="111" customWidth="1"/>
    <col min="1792" max="1792" width="13.42578125" style="111" customWidth="1"/>
    <col min="1793" max="1793" width="11.7109375" style="111" customWidth="1"/>
    <col min="1794" max="1794" width="0" style="111" hidden="1" customWidth="1"/>
    <col min="1795" max="1795" width="11" style="111" customWidth="1"/>
    <col min="1796" max="1796" width="11.140625" style="111" customWidth="1"/>
    <col min="1797" max="1797" width="10.28515625" style="111" customWidth="1"/>
    <col min="1798" max="1798" width="10.85546875" style="111" customWidth="1"/>
    <col min="1799" max="1799" width="12" style="111" customWidth="1"/>
    <col min="1800" max="2046" width="9.140625" style="111"/>
    <col min="2047" max="2047" width="24.42578125" style="111" customWidth="1"/>
    <col min="2048" max="2048" width="13.42578125" style="111" customWidth="1"/>
    <col min="2049" max="2049" width="11.7109375" style="111" customWidth="1"/>
    <col min="2050" max="2050" width="0" style="111" hidden="1" customWidth="1"/>
    <col min="2051" max="2051" width="11" style="111" customWidth="1"/>
    <col min="2052" max="2052" width="11.140625" style="111" customWidth="1"/>
    <col min="2053" max="2053" width="10.28515625" style="111" customWidth="1"/>
    <col min="2054" max="2054" width="10.85546875" style="111" customWidth="1"/>
    <col min="2055" max="2055" width="12" style="111" customWidth="1"/>
    <col min="2056" max="2302" width="9.140625" style="111"/>
    <col min="2303" max="2303" width="24.42578125" style="111" customWidth="1"/>
    <col min="2304" max="2304" width="13.42578125" style="111" customWidth="1"/>
    <col min="2305" max="2305" width="11.7109375" style="111" customWidth="1"/>
    <col min="2306" max="2306" width="0" style="111" hidden="1" customWidth="1"/>
    <col min="2307" max="2307" width="11" style="111" customWidth="1"/>
    <col min="2308" max="2308" width="11.140625" style="111" customWidth="1"/>
    <col min="2309" max="2309" width="10.28515625" style="111" customWidth="1"/>
    <col min="2310" max="2310" width="10.85546875" style="111" customWidth="1"/>
    <col min="2311" max="2311" width="12" style="111" customWidth="1"/>
    <col min="2312" max="2558" width="9.140625" style="111"/>
    <col min="2559" max="2559" width="24.42578125" style="111" customWidth="1"/>
    <col min="2560" max="2560" width="13.42578125" style="111" customWidth="1"/>
    <col min="2561" max="2561" width="11.7109375" style="111" customWidth="1"/>
    <col min="2562" max="2562" width="0" style="111" hidden="1" customWidth="1"/>
    <col min="2563" max="2563" width="11" style="111" customWidth="1"/>
    <col min="2564" max="2564" width="11.140625" style="111" customWidth="1"/>
    <col min="2565" max="2565" width="10.28515625" style="111" customWidth="1"/>
    <col min="2566" max="2566" width="10.85546875" style="111" customWidth="1"/>
    <col min="2567" max="2567" width="12" style="111" customWidth="1"/>
    <col min="2568" max="2814" width="9.140625" style="111"/>
    <col min="2815" max="2815" width="24.42578125" style="111" customWidth="1"/>
    <col min="2816" max="2816" width="13.42578125" style="111" customWidth="1"/>
    <col min="2817" max="2817" width="11.7109375" style="111" customWidth="1"/>
    <col min="2818" max="2818" width="0" style="111" hidden="1" customWidth="1"/>
    <col min="2819" max="2819" width="11" style="111" customWidth="1"/>
    <col min="2820" max="2820" width="11.140625" style="111" customWidth="1"/>
    <col min="2821" max="2821" width="10.28515625" style="111" customWidth="1"/>
    <col min="2822" max="2822" width="10.85546875" style="111" customWidth="1"/>
    <col min="2823" max="2823" width="12" style="111" customWidth="1"/>
    <col min="2824" max="3070" width="9.140625" style="111"/>
    <col min="3071" max="3071" width="24.42578125" style="111" customWidth="1"/>
    <col min="3072" max="3072" width="13.42578125" style="111" customWidth="1"/>
    <col min="3073" max="3073" width="11.7109375" style="111" customWidth="1"/>
    <col min="3074" max="3074" width="0" style="111" hidden="1" customWidth="1"/>
    <col min="3075" max="3075" width="11" style="111" customWidth="1"/>
    <col min="3076" max="3076" width="11.140625" style="111" customWidth="1"/>
    <col min="3077" max="3077" width="10.28515625" style="111" customWidth="1"/>
    <col min="3078" max="3078" width="10.85546875" style="111" customWidth="1"/>
    <col min="3079" max="3079" width="12" style="111" customWidth="1"/>
    <col min="3080" max="3326" width="9.140625" style="111"/>
    <col min="3327" max="3327" width="24.42578125" style="111" customWidth="1"/>
    <col min="3328" max="3328" width="13.42578125" style="111" customWidth="1"/>
    <col min="3329" max="3329" width="11.7109375" style="111" customWidth="1"/>
    <col min="3330" max="3330" width="0" style="111" hidden="1" customWidth="1"/>
    <col min="3331" max="3331" width="11" style="111" customWidth="1"/>
    <col min="3332" max="3332" width="11.140625" style="111" customWidth="1"/>
    <col min="3333" max="3333" width="10.28515625" style="111" customWidth="1"/>
    <col min="3334" max="3334" width="10.85546875" style="111" customWidth="1"/>
    <col min="3335" max="3335" width="12" style="111" customWidth="1"/>
    <col min="3336" max="3582" width="9.140625" style="111"/>
    <col min="3583" max="3583" width="24.42578125" style="111" customWidth="1"/>
    <col min="3584" max="3584" width="13.42578125" style="111" customWidth="1"/>
    <col min="3585" max="3585" width="11.7109375" style="111" customWidth="1"/>
    <col min="3586" max="3586" width="0" style="111" hidden="1" customWidth="1"/>
    <col min="3587" max="3587" width="11" style="111" customWidth="1"/>
    <col min="3588" max="3588" width="11.140625" style="111" customWidth="1"/>
    <col min="3589" max="3589" width="10.28515625" style="111" customWidth="1"/>
    <col min="3590" max="3590" width="10.85546875" style="111" customWidth="1"/>
    <col min="3591" max="3591" width="12" style="111" customWidth="1"/>
    <col min="3592" max="3838" width="9.140625" style="111"/>
    <col min="3839" max="3839" width="24.42578125" style="111" customWidth="1"/>
    <col min="3840" max="3840" width="13.42578125" style="111" customWidth="1"/>
    <col min="3841" max="3841" width="11.7109375" style="111" customWidth="1"/>
    <col min="3842" max="3842" width="0" style="111" hidden="1" customWidth="1"/>
    <col min="3843" max="3843" width="11" style="111" customWidth="1"/>
    <col min="3844" max="3844" width="11.140625" style="111" customWidth="1"/>
    <col min="3845" max="3845" width="10.28515625" style="111" customWidth="1"/>
    <col min="3846" max="3846" width="10.85546875" style="111" customWidth="1"/>
    <col min="3847" max="3847" width="12" style="111" customWidth="1"/>
    <col min="3848" max="4094" width="9.140625" style="111"/>
    <col min="4095" max="4095" width="24.42578125" style="111" customWidth="1"/>
    <col min="4096" max="4096" width="13.42578125" style="111" customWidth="1"/>
    <col min="4097" max="4097" width="11.7109375" style="111" customWidth="1"/>
    <col min="4098" max="4098" width="0" style="111" hidden="1" customWidth="1"/>
    <col min="4099" max="4099" width="11" style="111" customWidth="1"/>
    <col min="4100" max="4100" width="11.140625" style="111" customWidth="1"/>
    <col min="4101" max="4101" width="10.28515625" style="111" customWidth="1"/>
    <col min="4102" max="4102" width="10.85546875" style="111" customWidth="1"/>
    <col min="4103" max="4103" width="12" style="111" customWidth="1"/>
    <col min="4104" max="4350" width="9.140625" style="111"/>
    <col min="4351" max="4351" width="24.42578125" style="111" customWidth="1"/>
    <col min="4352" max="4352" width="13.42578125" style="111" customWidth="1"/>
    <col min="4353" max="4353" width="11.7109375" style="111" customWidth="1"/>
    <col min="4354" max="4354" width="0" style="111" hidden="1" customWidth="1"/>
    <col min="4355" max="4355" width="11" style="111" customWidth="1"/>
    <col min="4356" max="4356" width="11.140625" style="111" customWidth="1"/>
    <col min="4357" max="4357" width="10.28515625" style="111" customWidth="1"/>
    <col min="4358" max="4358" width="10.85546875" style="111" customWidth="1"/>
    <col min="4359" max="4359" width="12" style="111" customWidth="1"/>
    <col min="4360" max="4606" width="9.140625" style="111"/>
    <col min="4607" max="4607" width="24.42578125" style="111" customWidth="1"/>
    <col min="4608" max="4608" width="13.42578125" style="111" customWidth="1"/>
    <col min="4609" max="4609" width="11.7109375" style="111" customWidth="1"/>
    <col min="4610" max="4610" width="0" style="111" hidden="1" customWidth="1"/>
    <col min="4611" max="4611" width="11" style="111" customWidth="1"/>
    <col min="4612" max="4612" width="11.140625" style="111" customWidth="1"/>
    <col min="4613" max="4613" width="10.28515625" style="111" customWidth="1"/>
    <col min="4614" max="4614" width="10.85546875" style="111" customWidth="1"/>
    <col min="4615" max="4615" width="12" style="111" customWidth="1"/>
    <col min="4616" max="4862" width="9.140625" style="111"/>
    <col min="4863" max="4863" width="24.42578125" style="111" customWidth="1"/>
    <col min="4864" max="4864" width="13.42578125" style="111" customWidth="1"/>
    <col min="4865" max="4865" width="11.7109375" style="111" customWidth="1"/>
    <col min="4866" max="4866" width="0" style="111" hidden="1" customWidth="1"/>
    <col min="4867" max="4867" width="11" style="111" customWidth="1"/>
    <col min="4868" max="4868" width="11.140625" style="111" customWidth="1"/>
    <col min="4869" max="4869" width="10.28515625" style="111" customWidth="1"/>
    <col min="4870" max="4870" width="10.85546875" style="111" customWidth="1"/>
    <col min="4871" max="4871" width="12" style="111" customWidth="1"/>
    <col min="4872" max="5118" width="9.140625" style="111"/>
    <col min="5119" max="5119" width="24.42578125" style="111" customWidth="1"/>
    <col min="5120" max="5120" width="13.42578125" style="111" customWidth="1"/>
    <col min="5121" max="5121" width="11.7109375" style="111" customWidth="1"/>
    <col min="5122" max="5122" width="0" style="111" hidden="1" customWidth="1"/>
    <col min="5123" max="5123" width="11" style="111" customWidth="1"/>
    <col min="5124" max="5124" width="11.140625" style="111" customWidth="1"/>
    <col min="5125" max="5125" width="10.28515625" style="111" customWidth="1"/>
    <col min="5126" max="5126" width="10.85546875" style="111" customWidth="1"/>
    <col min="5127" max="5127" width="12" style="111" customWidth="1"/>
    <col min="5128" max="5374" width="9.140625" style="111"/>
    <col min="5375" max="5375" width="24.42578125" style="111" customWidth="1"/>
    <col min="5376" max="5376" width="13.42578125" style="111" customWidth="1"/>
    <col min="5377" max="5377" width="11.7109375" style="111" customWidth="1"/>
    <col min="5378" max="5378" width="0" style="111" hidden="1" customWidth="1"/>
    <col min="5379" max="5379" width="11" style="111" customWidth="1"/>
    <col min="5380" max="5380" width="11.140625" style="111" customWidth="1"/>
    <col min="5381" max="5381" width="10.28515625" style="111" customWidth="1"/>
    <col min="5382" max="5382" width="10.85546875" style="111" customWidth="1"/>
    <col min="5383" max="5383" width="12" style="111" customWidth="1"/>
    <col min="5384" max="5630" width="9.140625" style="111"/>
    <col min="5631" max="5631" width="24.42578125" style="111" customWidth="1"/>
    <col min="5632" max="5632" width="13.42578125" style="111" customWidth="1"/>
    <col min="5633" max="5633" width="11.7109375" style="111" customWidth="1"/>
    <col min="5634" max="5634" width="0" style="111" hidden="1" customWidth="1"/>
    <col min="5635" max="5635" width="11" style="111" customWidth="1"/>
    <col min="5636" max="5636" width="11.140625" style="111" customWidth="1"/>
    <col min="5637" max="5637" width="10.28515625" style="111" customWidth="1"/>
    <col min="5638" max="5638" width="10.85546875" style="111" customWidth="1"/>
    <col min="5639" max="5639" width="12" style="111" customWidth="1"/>
    <col min="5640" max="5886" width="9.140625" style="111"/>
    <col min="5887" max="5887" width="24.42578125" style="111" customWidth="1"/>
    <col min="5888" max="5888" width="13.42578125" style="111" customWidth="1"/>
    <col min="5889" max="5889" width="11.7109375" style="111" customWidth="1"/>
    <col min="5890" max="5890" width="0" style="111" hidden="1" customWidth="1"/>
    <col min="5891" max="5891" width="11" style="111" customWidth="1"/>
    <col min="5892" max="5892" width="11.140625" style="111" customWidth="1"/>
    <col min="5893" max="5893" width="10.28515625" style="111" customWidth="1"/>
    <col min="5894" max="5894" width="10.85546875" style="111" customWidth="1"/>
    <col min="5895" max="5895" width="12" style="111" customWidth="1"/>
    <col min="5896" max="6142" width="9.140625" style="111"/>
    <col min="6143" max="6143" width="24.42578125" style="111" customWidth="1"/>
    <col min="6144" max="6144" width="13.42578125" style="111" customWidth="1"/>
    <col min="6145" max="6145" width="11.7109375" style="111" customWidth="1"/>
    <col min="6146" max="6146" width="0" style="111" hidden="1" customWidth="1"/>
    <col min="6147" max="6147" width="11" style="111" customWidth="1"/>
    <col min="6148" max="6148" width="11.140625" style="111" customWidth="1"/>
    <col min="6149" max="6149" width="10.28515625" style="111" customWidth="1"/>
    <col min="6150" max="6150" width="10.85546875" style="111" customWidth="1"/>
    <col min="6151" max="6151" width="12" style="111" customWidth="1"/>
    <col min="6152" max="6398" width="9.140625" style="111"/>
    <col min="6399" max="6399" width="24.42578125" style="111" customWidth="1"/>
    <col min="6400" max="6400" width="13.42578125" style="111" customWidth="1"/>
    <col min="6401" max="6401" width="11.7109375" style="111" customWidth="1"/>
    <col min="6402" max="6402" width="0" style="111" hidden="1" customWidth="1"/>
    <col min="6403" max="6403" width="11" style="111" customWidth="1"/>
    <col min="6404" max="6404" width="11.140625" style="111" customWidth="1"/>
    <col min="6405" max="6405" width="10.28515625" style="111" customWidth="1"/>
    <col min="6406" max="6406" width="10.85546875" style="111" customWidth="1"/>
    <col min="6407" max="6407" width="12" style="111" customWidth="1"/>
    <col min="6408" max="6654" width="9.140625" style="111"/>
    <col min="6655" max="6655" width="24.42578125" style="111" customWidth="1"/>
    <col min="6656" max="6656" width="13.42578125" style="111" customWidth="1"/>
    <col min="6657" max="6657" width="11.7109375" style="111" customWidth="1"/>
    <col min="6658" max="6658" width="0" style="111" hidden="1" customWidth="1"/>
    <col min="6659" max="6659" width="11" style="111" customWidth="1"/>
    <col min="6660" max="6660" width="11.140625" style="111" customWidth="1"/>
    <col min="6661" max="6661" width="10.28515625" style="111" customWidth="1"/>
    <col min="6662" max="6662" width="10.85546875" style="111" customWidth="1"/>
    <col min="6663" max="6663" width="12" style="111" customWidth="1"/>
    <col min="6664" max="6910" width="9.140625" style="111"/>
    <col min="6911" max="6911" width="24.42578125" style="111" customWidth="1"/>
    <col min="6912" max="6912" width="13.42578125" style="111" customWidth="1"/>
    <col min="6913" max="6913" width="11.7109375" style="111" customWidth="1"/>
    <col min="6914" max="6914" width="0" style="111" hidden="1" customWidth="1"/>
    <col min="6915" max="6915" width="11" style="111" customWidth="1"/>
    <col min="6916" max="6916" width="11.140625" style="111" customWidth="1"/>
    <col min="6917" max="6917" width="10.28515625" style="111" customWidth="1"/>
    <col min="6918" max="6918" width="10.85546875" style="111" customWidth="1"/>
    <col min="6919" max="6919" width="12" style="111" customWidth="1"/>
    <col min="6920" max="7166" width="9.140625" style="111"/>
    <col min="7167" max="7167" width="24.42578125" style="111" customWidth="1"/>
    <col min="7168" max="7168" width="13.42578125" style="111" customWidth="1"/>
    <col min="7169" max="7169" width="11.7109375" style="111" customWidth="1"/>
    <col min="7170" max="7170" width="0" style="111" hidden="1" customWidth="1"/>
    <col min="7171" max="7171" width="11" style="111" customWidth="1"/>
    <col min="7172" max="7172" width="11.140625" style="111" customWidth="1"/>
    <col min="7173" max="7173" width="10.28515625" style="111" customWidth="1"/>
    <col min="7174" max="7174" width="10.85546875" style="111" customWidth="1"/>
    <col min="7175" max="7175" width="12" style="111" customWidth="1"/>
    <col min="7176" max="7422" width="9.140625" style="111"/>
    <col min="7423" max="7423" width="24.42578125" style="111" customWidth="1"/>
    <col min="7424" max="7424" width="13.42578125" style="111" customWidth="1"/>
    <col min="7425" max="7425" width="11.7109375" style="111" customWidth="1"/>
    <col min="7426" max="7426" width="0" style="111" hidden="1" customWidth="1"/>
    <col min="7427" max="7427" width="11" style="111" customWidth="1"/>
    <col min="7428" max="7428" width="11.140625" style="111" customWidth="1"/>
    <col min="7429" max="7429" width="10.28515625" style="111" customWidth="1"/>
    <col min="7430" max="7430" width="10.85546875" style="111" customWidth="1"/>
    <col min="7431" max="7431" width="12" style="111" customWidth="1"/>
    <col min="7432" max="7678" width="9.140625" style="111"/>
    <col min="7679" max="7679" width="24.42578125" style="111" customWidth="1"/>
    <col min="7680" max="7680" width="13.42578125" style="111" customWidth="1"/>
    <col min="7681" max="7681" width="11.7109375" style="111" customWidth="1"/>
    <col min="7682" max="7682" width="0" style="111" hidden="1" customWidth="1"/>
    <col min="7683" max="7683" width="11" style="111" customWidth="1"/>
    <col min="7684" max="7684" width="11.140625" style="111" customWidth="1"/>
    <col min="7685" max="7685" width="10.28515625" style="111" customWidth="1"/>
    <col min="7686" max="7686" width="10.85546875" style="111" customWidth="1"/>
    <col min="7687" max="7687" width="12" style="111" customWidth="1"/>
    <col min="7688" max="7934" width="9.140625" style="111"/>
    <col min="7935" max="7935" width="24.42578125" style="111" customWidth="1"/>
    <col min="7936" max="7936" width="13.42578125" style="111" customWidth="1"/>
    <col min="7937" max="7937" width="11.7109375" style="111" customWidth="1"/>
    <col min="7938" max="7938" width="0" style="111" hidden="1" customWidth="1"/>
    <col min="7939" max="7939" width="11" style="111" customWidth="1"/>
    <col min="7940" max="7940" width="11.140625" style="111" customWidth="1"/>
    <col min="7941" max="7941" width="10.28515625" style="111" customWidth="1"/>
    <col min="7942" max="7942" width="10.85546875" style="111" customWidth="1"/>
    <col min="7943" max="7943" width="12" style="111" customWidth="1"/>
    <col min="7944" max="8190" width="9.140625" style="111"/>
    <col min="8191" max="8191" width="24.42578125" style="111" customWidth="1"/>
    <col min="8192" max="8192" width="13.42578125" style="111" customWidth="1"/>
    <col min="8193" max="8193" width="11.7109375" style="111" customWidth="1"/>
    <col min="8194" max="8194" width="0" style="111" hidden="1" customWidth="1"/>
    <col min="8195" max="8195" width="11" style="111" customWidth="1"/>
    <col min="8196" max="8196" width="11.140625" style="111" customWidth="1"/>
    <col min="8197" max="8197" width="10.28515625" style="111" customWidth="1"/>
    <col min="8198" max="8198" width="10.85546875" style="111" customWidth="1"/>
    <col min="8199" max="8199" width="12" style="111" customWidth="1"/>
    <col min="8200" max="8446" width="9.140625" style="111"/>
    <col min="8447" max="8447" width="24.42578125" style="111" customWidth="1"/>
    <col min="8448" max="8448" width="13.42578125" style="111" customWidth="1"/>
    <col min="8449" max="8449" width="11.7109375" style="111" customWidth="1"/>
    <col min="8450" max="8450" width="0" style="111" hidden="1" customWidth="1"/>
    <col min="8451" max="8451" width="11" style="111" customWidth="1"/>
    <col min="8452" max="8452" width="11.140625" style="111" customWidth="1"/>
    <col min="8453" max="8453" width="10.28515625" style="111" customWidth="1"/>
    <col min="8454" max="8454" width="10.85546875" style="111" customWidth="1"/>
    <col min="8455" max="8455" width="12" style="111" customWidth="1"/>
    <col min="8456" max="8702" width="9.140625" style="111"/>
    <col min="8703" max="8703" width="24.42578125" style="111" customWidth="1"/>
    <col min="8704" max="8704" width="13.42578125" style="111" customWidth="1"/>
    <col min="8705" max="8705" width="11.7109375" style="111" customWidth="1"/>
    <col min="8706" max="8706" width="0" style="111" hidden="1" customWidth="1"/>
    <col min="8707" max="8707" width="11" style="111" customWidth="1"/>
    <col min="8708" max="8708" width="11.140625" style="111" customWidth="1"/>
    <col min="8709" max="8709" width="10.28515625" style="111" customWidth="1"/>
    <col min="8710" max="8710" width="10.85546875" style="111" customWidth="1"/>
    <col min="8711" max="8711" width="12" style="111" customWidth="1"/>
    <col min="8712" max="8958" width="9.140625" style="111"/>
    <col min="8959" max="8959" width="24.42578125" style="111" customWidth="1"/>
    <col min="8960" max="8960" width="13.42578125" style="111" customWidth="1"/>
    <col min="8961" max="8961" width="11.7109375" style="111" customWidth="1"/>
    <col min="8962" max="8962" width="0" style="111" hidden="1" customWidth="1"/>
    <col min="8963" max="8963" width="11" style="111" customWidth="1"/>
    <col min="8964" max="8964" width="11.140625" style="111" customWidth="1"/>
    <col min="8965" max="8965" width="10.28515625" style="111" customWidth="1"/>
    <col min="8966" max="8966" width="10.85546875" style="111" customWidth="1"/>
    <col min="8967" max="8967" width="12" style="111" customWidth="1"/>
    <col min="8968" max="9214" width="9.140625" style="111"/>
    <col min="9215" max="9215" width="24.42578125" style="111" customWidth="1"/>
    <col min="9216" max="9216" width="13.42578125" style="111" customWidth="1"/>
    <col min="9217" max="9217" width="11.7109375" style="111" customWidth="1"/>
    <col min="9218" max="9218" width="0" style="111" hidden="1" customWidth="1"/>
    <col min="9219" max="9219" width="11" style="111" customWidth="1"/>
    <col min="9220" max="9220" width="11.140625" style="111" customWidth="1"/>
    <col min="9221" max="9221" width="10.28515625" style="111" customWidth="1"/>
    <col min="9222" max="9222" width="10.85546875" style="111" customWidth="1"/>
    <col min="9223" max="9223" width="12" style="111" customWidth="1"/>
    <col min="9224" max="9470" width="9.140625" style="111"/>
    <col min="9471" max="9471" width="24.42578125" style="111" customWidth="1"/>
    <col min="9472" max="9472" width="13.42578125" style="111" customWidth="1"/>
    <col min="9473" max="9473" width="11.7109375" style="111" customWidth="1"/>
    <col min="9474" max="9474" width="0" style="111" hidden="1" customWidth="1"/>
    <col min="9475" max="9475" width="11" style="111" customWidth="1"/>
    <col min="9476" max="9476" width="11.140625" style="111" customWidth="1"/>
    <col min="9477" max="9477" width="10.28515625" style="111" customWidth="1"/>
    <col min="9478" max="9478" width="10.85546875" style="111" customWidth="1"/>
    <col min="9479" max="9479" width="12" style="111" customWidth="1"/>
    <col min="9480" max="9726" width="9.140625" style="111"/>
    <col min="9727" max="9727" width="24.42578125" style="111" customWidth="1"/>
    <col min="9728" max="9728" width="13.42578125" style="111" customWidth="1"/>
    <col min="9729" max="9729" width="11.7109375" style="111" customWidth="1"/>
    <col min="9730" max="9730" width="0" style="111" hidden="1" customWidth="1"/>
    <col min="9731" max="9731" width="11" style="111" customWidth="1"/>
    <col min="9732" max="9732" width="11.140625" style="111" customWidth="1"/>
    <col min="9733" max="9733" width="10.28515625" style="111" customWidth="1"/>
    <col min="9734" max="9734" width="10.85546875" style="111" customWidth="1"/>
    <col min="9735" max="9735" width="12" style="111" customWidth="1"/>
    <col min="9736" max="9982" width="9.140625" style="111"/>
    <col min="9983" max="9983" width="24.42578125" style="111" customWidth="1"/>
    <col min="9984" max="9984" width="13.42578125" style="111" customWidth="1"/>
    <col min="9985" max="9985" width="11.7109375" style="111" customWidth="1"/>
    <col min="9986" max="9986" width="0" style="111" hidden="1" customWidth="1"/>
    <col min="9987" max="9987" width="11" style="111" customWidth="1"/>
    <col min="9988" max="9988" width="11.140625" style="111" customWidth="1"/>
    <col min="9989" max="9989" width="10.28515625" style="111" customWidth="1"/>
    <col min="9990" max="9990" width="10.85546875" style="111" customWidth="1"/>
    <col min="9991" max="9991" width="12" style="111" customWidth="1"/>
    <col min="9992" max="10238" width="9.140625" style="111"/>
    <col min="10239" max="10239" width="24.42578125" style="111" customWidth="1"/>
    <col min="10240" max="10240" width="13.42578125" style="111" customWidth="1"/>
    <col min="10241" max="10241" width="11.7109375" style="111" customWidth="1"/>
    <col min="10242" max="10242" width="0" style="111" hidden="1" customWidth="1"/>
    <col min="10243" max="10243" width="11" style="111" customWidth="1"/>
    <col min="10244" max="10244" width="11.140625" style="111" customWidth="1"/>
    <col min="10245" max="10245" width="10.28515625" style="111" customWidth="1"/>
    <col min="10246" max="10246" width="10.85546875" style="111" customWidth="1"/>
    <col min="10247" max="10247" width="12" style="111" customWidth="1"/>
    <col min="10248" max="10494" width="9.140625" style="111"/>
    <col min="10495" max="10495" width="24.42578125" style="111" customWidth="1"/>
    <col min="10496" max="10496" width="13.42578125" style="111" customWidth="1"/>
    <col min="10497" max="10497" width="11.7109375" style="111" customWidth="1"/>
    <col min="10498" max="10498" width="0" style="111" hidden="1" customWidth="1"/>
    <col min="10499" max="10499" width="11" style="111" customWidth="1"/>
    <col min="10500" max="10500" width="11.140625" style="111" customWidth="1"/>
    <col min="10501" max="10501" width="10.28515625" style="111" customWidth="1"/>
    <col min="10502" max="10502" width="10.85546875" style="111" customWidth="1"/>
    <col min="10503" max="10503" width="12" style="111" customWidth="1"/>
    <col min="10504" max="10750" width="9.140625" style="111"/>
    <col min="10751" max="10751" width="24.42578125" style="111" customWidth="1"/>
    <col min="10752" max="10752" width="13.42578125" style="111" customWidth="1"/>
    <col min="10753" max="10753" width="11.7109375" style="111" customWidth="1"/>
    <col min="10754" max="10754" width="0" style="111" hidden="1" customWidth="1"/>
    <col min="10755" max="10755" width="11" style="111" customWidth="1"/>
    <col min="10756" max="10756" width="11.140625" style="111" customWidth="1"/>
    <col min="10757" max="10757" width="10.28515625" style="111" customWidth="1"/>
    <col min="10758" max="10758" width="10.85546875" style="111" customWidth="1"/>
    <col min="10759" max="10759" width="12" style="111" customWidth="1"/>
    <col min="10760" max="11006" width="9.140625" style="111"/>
    <col min="11007" max="11007" width="24.42578125" style="111" customWidth="1"/>
    <col min="11008" max="11008" width="13.42578125" style="111" customWidth="1"/>
    <col min="11009" max="11009" width="11.7109375" style="111" customWidth="1"/>
    <col min="11010" max="11010" width="0" style="111" hidden="1" customWidth="1"/>
    <col min="11011" max="11011" width="11" style="111" customWidth="1"/>
    <col min="11012" max="11012" width="11.140625" style="111" customWidth="1"/>
    <col min="11013" max="11013" width="10.28515625" style="111" customWidth="1"/>
    <col min="11014" max="11014" width="10.85546875" style="111" customWidth="1"/>
    <col min="11015" max="11015" width="12" style="111" customWidth="1"/>
    <col min="11016" max="11262" width="9.140625" style="111"/>
    <col min="11263" max="11263" width="24.42578125" style="111" customWidth="1"/>
    <col min="11264" max="11264" width="13.42578125" style="111" customWidth="1"/>
    <col min="11265" max="11265" width="11.7109375" style="111" customWidth="1"/>
    <col min="11266" max="11266" width="0" style="111" hidden="1" customWidth="1"/>
    <col min="11267" max="11267" width="11" style="111" customWidth="1"/>
    <col min="11268" max="11268" width="11.140625" style="111" customWidth="1"/>
    <col min="11269" max="11269" width="10.28515625" style="111" customWidth="1"/>
    <col min="11270" max="11270" width="10.85546875" style="111" customWidth="1"/>
    <col min="11271" max="11271" width="12" style="111" customWidth="1"/>
    <col min="11272" max="11518" width="9.140625" style="111"/>
    <col min="11519" max="11519" width="24.42578125" style="111" customWidth="1"/>
    <col min="11520" max="11520" width="13.42578125" style="111" customWidth="1"/>
    <col min="11521" max="11521" width="11.7109375" style="111" customWidth="1"/>
    <col min="11522" max="11522" width="0" style="111" hidden="1" customWidth="1"/>
    <col min="11523" max="11523" width="11" style="111" customWidth="1"/>
    <col min="11524" max="11524" width="11.140625" style="111" customWidth="1"/>
    <col min="11525" max="11525" width="10.28515625" style="111" customWidth="1"/>
    <col min="11526" max="11526" width="10.85546875" style="111" customWidth="1"/>
    <col min="11527" max="11527" width="12" style="111" customWidth="1"/>
    <col min="11528" max="11774" width="9.140625" style="111"/>
    <col min="11775" max="11775" width="24.42578125" style="111" customWidth="1"/>
    <col min="11776" max="11776" width="13.42578125" style="111" customWidth="1"/>
    <col min="11777" max="11777" width="11.7109375" style="111" customWidth="1"/>
    <col min="11778" max="11778" width="0" style="111" hidden="1" customWidth="1"/>
    <col min="11779" max="11779" width="11" style="111" customWidth="1"/>
    <col min="11780" max="11780" width="11.140625" style="111" customWidth="1"/>
    <col min="11781" max="11781" width="10.28515625" style="111" customWidth="1"/>
    <col min="11782" max="11782" width="10.85546875" style="111" customWidth="1"/>
    <col min="11783" max="11783" width="12" style="111" customWidth="1"/>
    <col min="11784" max="12030" width="9.140625" style="111"/>
    <col min="12031" max="12031" width="24.42578125" style="111" customWidth="1"/>
    <col min="12032" max="12032" width="13.42578125" style="111" customWidth="1"/>
    <col min="12033" max="12033" width="11.7109375" style="111" customWidth="1"/>
    <col min="12034" max="12034" width="0" style="111" hidden="1" customWidth="1"/>
    <col min="12035" max="12035" width="11" style="111" customWidth="1"/>
    <col min="12036" max="12036" width="11.140625" style="111" customWidth="1"/>
    <col min="12037" max="12037" width="10.28515625" style="111" customWidth="1"/>
    <col min="12038" max="12038" width="10.85546875" style="111" customWidth="1"/>
    <col min="12039" max="12039" width="12" style="111" customWidth="1"/>
    <col min="12040" max="12286" width="9.140625" style="111"/>
    <col min="12287" max="12287" width="24.42578125" style="111" customWidth="1"/>
    <col min="12288" max="12288" width="13.42578125" style="111" customWidth="1"/>
    <col min="12289" max="12289" width="11.7109375" style="111" customWidth="1"/>
    <col min="12290" max="12290" width="0" style="111" hidden="1" customWidth="1"/>
    <col min="12291" max="12291" width="11" style="111" customWidth="1"/>
    <col min="12292" max="12292" width="11.140625" style="111" customWidth="1"/>
    <col min="12293" max="12293" width="10.28515625" style="111" customWidth="1"/>
    <col min="12294" max="12294" width="10.85546875" style="111" customWidth="1"/>
    <col min="12295" max="12295" width="12" style="111" customWidth="1"/>
    <col min="12296" max="12542" width="9.140625" style="111"/>
    <col min="12543" max="12543" width="24.42578125" style="111" customWidth="1"/>
    <col min="12544" max="12544" width="13.42578125" style="111" customWidth="1"/>
    <col min="12545" max="12545" width="11.7109375" style="111" customWidth="1"/>
    <col min="12546" max="12546" width="0" style="111" hidden="1" customWidth="1"/>
    <col min="12547" max="12547" width="11" style="111" customWidth="1"/>
    <col min="12548" max="12548" width="11.140625" style="111" customWidth="1"/>
    <col min="12549" max="12549" width="10.28515625" style="111" customWidth="1"/>
    <col min="12550" max="12550" width="10.85546875" style="111" customWidth="1"/>
    <col min="12551" max="12551" width="12" style="111" customWidth="1"/>
    <col min="12552" max="12798" width="9.140625" style="111"/>
    <col min="12799" max="12799" width="24.42578125" style="111" customWidth="1"/>
    <col min="12800" max="12800" width="13.42578125" style="111" customWidth="1"/>
    <col min="12801" max="12801" width="11.7109375" style="111" customWidth="1"/>
    <col min="12802" max="12802" width="0" style="111" hidden="1" customWidth="1"/>
    <col min="12803" max="12803" width="11" style="111" customWidth="1"/>
    <col min="12804" max="12804" width="11.140625" style="111" customWidth="1"/>
    <col min="12805" max="12805" width="10.28515625" style="111" customWidth="1"/>
    <col min="12806" max="12806" width="10.85546875" style="111" customWidth="1"/>
    <col min="12807" max="12807" width="12" style="111" customWidth="1"/>
    <col min="12808" max="13054" width="9.140625" style="111"/>
    <col min="13055" max="13055" width="24.42578125" style="111" customWidth="1"/>
    <col min="13056" max="13056" width="13.42578125" style="111" customWidth="1"/>
    <col min="13057" max="13057" width="11.7109375" style="111" customWidth="1"/>
    <col min="13058" max="13058" width="0" style="111" hidden="1" customWidth="1"/>
    <col min="13059" max="13059" width="11" style="111" customWidth="1"/>
    <col min="13060" max="13060" width="11.140625" style="111" customWidth="1"/>
    <col min="13061" max="13061" width="10.28515625" style="111" customWidth="1"/>
    <col min="13062" max="13062" width="10.85546875" style="111" customWidth="1"/>
    <col min="13063" max="13063" width="12" style="111" customWidth="1"/>
    <col min="13064" max="13310" width="9.140625" style="111"/>
    <col min="13311" max="13311" width="24.42578125" style="111" customWidth="1"/>
    <col min="13312" max="13312" width="13.42578125" style="111" customWidth="1"/>
    <col min="13313" max="13313" width="11.7109375" style="111" customWidth="1"/>
    <col min="13314" max="13314" width="0" style="111" hidden="1" customWidth="1"/>
    <col min="13315" max="13315" width="11" style="111" customWidth="1"/>
    <col min="13316" max="13316" width="11.140625" style="111" customWidth="1"/>
    <col min="13317" max="13317" width="10.28515625" style="111" customWidth="1"/>
    <col min="13318" max="13318" width="10.85546875" style="111" customWidth="1"/>
    <col min="13319" max="13319" width="12" style="111" customWidth="1"/>
    <col min="13320" max="13566" width="9.140625" style="111"/>
    <col min="13567" max="13567" width="24.42578125" style="111" customWidth="1"/>
    <col min="13568" max="13568" width="13.42578125" style="111" customWidth="1"/>
    <col min="13569" max="13569" width="11.7109375" style="111" customWidth="1"/>
    <col min="13570" max="13570" width="0" style="111" hidden="1" customWidth="1"/>
    <col min="13571" max="13571" width="11" style="111" customWidth="1"/>
    <col min="13572" max="13572" width="11.140625" style="111" customWidth="1"/>
    <col min="13573" max="13573" width="10.28515625" style="111" customWidth="1"/>
    <col min="13574" max="13574" width="10.85546875" style="111" customWidth="1"/>
    <col min="13575" max="13575" width="12" style="111" customWidth="1"/>
    <col min="13576" max="13822" width="9.140625" style="111"/>
    <col min="13823" max="13823" width="24.42578125" style="111" customWidth="1"/>
    <col min="13824" max="13824" width="13.42578125" style="111" customWidth="1"/>
    <col min="13825" max="13825" width="11.7109375" style="111" customWidth="1"/>
    <col min="13826" max="13826" width="0" style="111" hidden="1" customWidth="1"/>
    <col min="13827" max="13827" width="11" style="111" customWidth="1"/>
    <col min="13828" max="13828" width="11.140625" style="111" customWidth="1"/>
    <col min="13829" max="13829" width="10.28515625" style="111" customWidth="1"/>
    <col min="13830" max="13830" width="10.85546875" style="111" customWidth="1"/>
    <col min="13831" max="13831" width="12" style="111" customWidth="1"/>
    <col min="13832" max="14078" width="9.140625" style="111"/>
    <col min="14079" max="14079" width="24.42578125" style="111" customWidth="1"/>
    <col min="14080" max="14080" width="13.42578125" style="111" customWidth="1"/>
    <col min="14081" max="14081" width="11.7109375" style="111" customWidth="1"/>
    <col min="14082" max="14082" width="0" style="111" hidden="1" customWidth="1"/>
    <col min="14083" max="14083" width="11" style="111" customWidth="1"/>
    <col min="14084" max="14084" width="11.140625" style="111" customWidth="1"/>
    <col min="14085" max="14085" width="10.28515625" style="111" customWidth="1"/>
    <col min="14086" max="14086" width="10.85546875" style="111" customWidth="1"/>
    <col min="14087" max="14087" width="12" style="111" customWidth="1"/>
    <col min="14088" max="14334" width="9.140625" style="111"/>
    <col min="14335" max="14335" width="24.42578125" style="111" customWidth="1"/>
    <col min="14336" max="14336" width="13.42578125" style="111" customWidth="1"/>
    <col min="14337" max="14337" width="11.7109375" style="111" customWidth="1"/>
    <col min="14338" max="14338" width="0" style="111" hidden="1" customWidth="1"/>
    <col min="14339" max="14339" width="11" style="111" customWidth="1"/>
    <col min="14340" max="14340" width="11.140625" style="111" customWidth="1"/>
    <col min="14341" max="14341" width="10.28515625" style="111" customWidth="1"/>
    <col min="14342" max="14342" width="10.85546875" style="111" customWidth="1"/>
    <col min="14343" max="14343" width="12" style="111" customWidth="1"/>
    <col min="14344" max="14590" width="9.140625" style="111"/>
    <col min="14591" max="14591" width="24.42578125" style="111" customWidth="1"/>
    <col min="14592" max="14592" width="13.42578125" style="111" customWidth="1"/>
    <col min="14593" max="14593" width="11.7109375" style="111" customWidth="1"/>
    <col min="14594" max="14594" width="0" style="111" hidden="1" customWidth="1"/>
    <col min="14595" max="14595" width="11" style="111" customWidth="1"/>
    <col min="14596" max="14596" width="11.140625" style="111" customWidth="1"/>
    <col min="14597" max="14597" width="10.28515625" style="111" customWidth="1"/>
    <col min="14598" max="14598" width="10.85546875" style="111" customWidth="1"/>
    <col min="14599" max="14599" width="12" style="111" customWidth="1"/>
    <col min="14600" max="14846" width="9.140625" style="111"/>
    <col min="14847" max="14847" width="24.42578125" style="111" customWidth="1"/>
    <col min="14848" max="14848" width="13.42578125" style="111" customWidth="1"/>
    <col min="14849" max="14849" width="11.7109375" style="111" customWidth="1"/>
    <col min="14850" max="14850" width="0" style="111" hidden="1" customWidth="1"/>
    <col min="14851" max="14851" width="11" style="111" customWidth="1"/>
    <col min="14852" max="14852" width="11.140625" style="111" customWidth="1"/>
    <col min="14853" max="14853" width="10.28515625" style="111" customWidth="1"/>
    <col min="14854" max="14854" width="10.85546875" style="111" customWidth="1"/>
    <col min="14855" max="14855" width="12" style="111" customWidth="1"/>
    <col min="14856" max="15102" width="9.140625" style="111"/>
    <col min="15103" max="15103" width="24.42578125" style="111" customWidth="1"/>
    <col min="15104" max="15104" width="13.42578125" style="111" customWidth="1"/>
    <col min="15105" max="15105" width="11.7109375" style="111" customWidth="1"/>
    <col min="15106" max="15106" width="0" style="111" hidden="1" customWidth="1"/>
    <col min="15107" max="15107" width="11" style="111" customWidth="1"/>
    <col min="15108" max="15108" width="11.140625" style="111" customWidth="1"/>
    <col min="15109" max="15109" width="10.28515625" style="111" customWidth="1"/>
    <col min="15110" max="15110" width="10.85546875" style="111" customWidth="1"/>
    <col min="15111" max="15111" width="12" style="111" customWidth="1"/>
    <col min="15112" max="15358" width="9.140625" style="111"/>
    <col min="15359" max="15359" width="24.42578125" style="111" customWidth="1"/>
    <col min="15360" max="15360" width="13.42578125" style="111" customWidth="1"/>
    <col min="15361" max="15361" width="11.7109375" style="111" customWidth="1"/>
    <col min="15362" max="15362" width="0" style="111" hidden="1" customWidth="1"/>
    <col min="15363" max="15363" width="11" style="111" customWidth="1"/>
    <col min="15364" max="15364" width="11.140625" style="111" customWidth="1"/>
    <col min="15365" max="15365" width="10.28515625" style="111" customWidth="1"/>
    <col min="15366" max="15366" width="10.85546875" style="111" customWidth="1"/>
    <col min="15367" max="15367" width="12" style="111" customWidth="1"/>
    <col min="15368" max="15614" width="9.140625" style="111"/>
    <col min="15615" max="15615" width="24.42578125" style="111" customWidth="1"/>
    <col min="15616" max="15616" width="13.42578125" style="111" customWidth="1"/>
    <col min="15617" max="15617" width="11.7109375" style="111" customWidth="1"/>
    <col min="15618" max="15618" width="0" style="111" hidden="1" customWidth="1"/>
    <col min="15619" max="15619" width="11" style="111" customWidth="1"/>
    <col min="15620" max="15620" width="11.140625" style="111" customWidth="1"/>
    <col min="15621" max="15621" width="10.28515625" style="111" customWidth="1"/>
    <col min="15622" max="15622" width="10.85546875" style="111" customWidth="1"/>
    <col min="15623" max="15623" width="12" style="111" customWidth="1"/>
    <col min="15624" max="15870" width="9.140625" style="111"/>
    <col min="15871" max="15871" width="24.42578125" style="111" customWidth="1"/>
    <col min="15872" max="15872" width="13.42578125" style="111" customWidth="1"/>
    <col min="15873" max="15873" width="11.7109375" style="111" customWidth="1"/>
    <col min="15874" max="15874" width="0" style="111" hidden="1" customWidth="1"/>
    <col min="15875" max="15875" width="11" style="111" customWidth="1"/>
    <col min="15876" max="15876" width="11.140625" style="111" customWidth="1"/>
    <col min="15877" max="15877" width="10.28515625" style="111" customWidth="1"/>
    <col min="15878" max="15878" width="10.85546875" style="111" customWidth="1"/>
    <col min="15879" max="15879" width="12" style="111" customWidth="1"/>
    <col min="15880" max="16126" width="9.140625" style="111"/>
    <col min="16127" max="16127" width="24.42578125" style="111" customWidth="1"/>
    <col min="16128" max="16128" width="13.42578125" style="111" customWidth="1"/>
    <col min="16129" max="16129" width="11.7109375" style="111" customWidth="1"/>
    <col min="16130" max="16130" width="0" style="111" hidden="1" customWidth="1"/>
    <col min="16131" max="16131" width="11" style="111" customWidth="1"/>
    <col min="16132" max="16132" width="11.140625" style="111" customWidth="1"/>
    <col min="16133" max="16133" width="10.28515625" style="111" customWidth="1"/>
    <col min="16134" max="16134" width="10.85546875" style="111" customWidth="1"/>
    <col min="16135" max="16135" width="12" style="111" customWidth="1"/>
    <col min="16136" max="16384" width="9.140625" style="111"/>
  </cols>
  <sheetData>
    <row r="1" spans="1:16" s="11" customFormat="1" ht="15.75" x14ac:dyDescent="0.25">
      <c r="A1" s="29"/>
      <c r="B1" s="29"/>
      <c r="C1" s="29"/>
      <c r="D1" s="29"/>
      <c r="E1" s="29"/>
      <c r="F1" s="78" t="s">
        <v>133</v>
      </c>
      <c r="G1" s="78"/>
      <c r="H1" s="144"/>
      <c r="I1" s="30"/>
      <c r="J1" s="30"/>
    </row>
    <row r="2" spans="1:16" s="11" customFormat="1" ht="19.5" customHeight="1" x14ac:dyDescent="0.25">
      <c r="A2" s="77" t="s">
        <v>121</v>
      </c>
      <c r="B2" s="77"/>
      <c r="C2" s="77"/>
      <c r="D2" s="77"/>
      <c r="E2" s="77"/>
      <c r="F2" s="77"/>
      <c r="G2" s="77"/>
      <c r="H2" s="145"/>
      <c r="I2" s="110"/>
      <c r="J2" s="110"/>
      <c r="P2" s="16"/>
    </row>
    <row r="3" spans="1:16" s="11" customFormat="1" ht="21.75" customHeight="1" x14ac:dyDescent="0.25">
      <c r="A3" s="29"/>
      <c r="B3" s="29"/>
      <c r="C3" s="29"/>
      <c r="D3" s="29"/>
      <c r="F3" s="144"/>
      <c r="G3" s="54" t="s">
        <v>120</v>
      </c>
      <c r="H3" s="144"/>
      <c r="I3" s="30"/>
      <c r="J3" s="30"/>
    </row>
    <row r="4" spans="1:16" ht="27" customHeight="1" x14ac:dyDescent="0.3">
      <c r="B4" s="112"/>
      <c r="C4" s="112"/>
      <c r="D4" s="112"/>
      <c r="E4" s="113"/>
      <c r="F4" s="113"/>
      <c r="G4" s="113"/>
      <c r="H4" s="113"/>
    </row>
    <row r="5" spans="1:16" s="11" customFormat="1" ht="21.75" customHeight="1" x14ac:dyDescent="0.25">
      <c r="A5" s="29"/>
      <c r="B5" s="29"/>
      <c r="C5" s="29"/>
      <c r="D5" s="29"/>
      <c r="E5" s="29"/>
      <c r="F5" s="54"/>
      <c r="G5" s="54"/>
      <c r="H5" s="144"/>
      <c r="I5" s="30"/>
      <c r="J5" s="30"/>
    </row>
    <row r="6" spans="1:16" ht="27" customHeight="1" x14ac:dyDescent="0.3">
      <c r="B6" s="112"/>
      <c r="C6" s="112"/>
      <c r="D6" s="112"/>
      <c r="E6" s="112"/>
      <c r="F6" s="112"/>
      <c r="G6" s="114"/>
    </row>
    <row r="7" spans="1:16" ht="36.75" customHeight="1" x14ac:dyDescent="0.3">
      <c r="A7" s="115" t="s">
        <v>135</v>
      </c>
      <c r="B7" s="115"/>
      <c r="C7" s="115"/>
      <c r="D7" s="115"/>
      <c r="E7" s="115"/>
      <c r="F7" s="115"/>
      <c r="G7" s="115"/>
    </row>
    <row r="8" spans="1:16" x14ac:dyDescent="0.3">
      <c r="A8" s="116"/>
      <c r="B8" s="117"/>
      <c r="C8" s="117"/>
      <c r="D8" s="117"/>
      <c r="E8" s="117"/>
      <c r="F8" s="117"/>
      <c r="G8" s="118" t="s">
        <v>136</v>
      </c>
    </row>
    <row r="9" spans="1:16" ht="56.25" customHeight="1" x14ac:dyDescent="0.3">
      <c r="A9" s="120" t="s">
        <v>0</v>
      </c>
      <c r="B9" s="121" t="s">
        <v>124</v>
      </c>
      <c r="C9" s="121" t="s">
        <v>125</v>
      </c>
      <c r="D9" s="121"/>
      <c r="E9" s="121"/>
      <c r="F9" s="121"/>
      <c r="G9" s="121" t="s">
        <v>126</v>
      </c>
    </row>
    <row r="10" spans="1:16" ht="66.75" customHeight="1" x14ac:dyDescent="0.3">
      <c r="A10" s="122"/>
      <c r="B10" s="121"/>
      <c r="C10" s="123" t="s">
        <v>127</v>
      </c>
      <c r="D10" s="123" t="s">
        <v>128</v>
      </c>
      <c r="E10" s="123" t="s">
        <v>129</v>
      </c>
      <c r="F10" s="123" t="s">
        <v>130</v>
      </c>
      <c r="G10" s="121"/>
    </row>
    <row r="11" spans="1:16" s="147" customFormat="1" ht="13.5" customHeight="1" x14ac:dyDescent="0.25">
      <c r="A11" s="146">
        <v>1</v>
      </c>
      <c r="B11" s="146">
        <v>2</v>
      </c>
      <c r="C11" s="146">
        <v>3</v>
      </c>
      <c r="D11" s="146">
        <v>4</v>
      </c>
      <c r="E11" s="146">
        <v>5</v>
      </c>
      <c r="F11" s="146">
        <v>6</v>
      </c>
      <c r="G11" s="146">
        <v>7</v>
      </c>
    </row>
    <row r="12" spans="1:16" ht="35.25" customHeight="1" x14ac:dyDescent="0.3">
      <c r="A12" s="1" t="s">
        <v>1</v>
      </c>
      <c r="B12" s="125" t="s">
        <v>2</v>
      </c>
      <c r="C12" s="126">
        <v>72.91</v>
      </c>
      <c r="D12" s="126">
        <v>22.02</v>
      </c>
      <c r="E12" s="127">
        <v>4.97</v>
      </c>
      <c r="F12" s="127">
        <v>0.1</v>
      </c>
      <c r="G12" s="127">
        <f>F12+E12+D12+C12</f>
        <v>100</v>
      </c>
    </row>
    <row r="13" spans="1:16" ht="24" customHeight="1" x14ac:dyDescent="0.3">
      <c r="A13" s="1" t="s">
        <v>3</v>
      </c>
      <c r="B13" s="125" t="s">
        <v>4</v>
      </c>
      <c r="C13" s="126">
        <v>74.12</v>
      </c>
      <c r="D13" s="126">
        <v>22.39</v>
      </c>
      <c r="E13" s="127">
        <v>3.38</v>
      </c>
      <c r="F13" s="127">
        <v>0.11</v>
      </c>
      <c r="G13" s="127">
        <f t="shared" ref="G13:G18" si="0">F13+E13+D13+C13</f>
        <v>100</v>
      </c>
    </row>
    <row r="14" spans="1:16" ht="24" customHeight="1" x14ac:dyDescent="0.3">
      <c r="A14" s="1" t="s">
        <v>5</v>
      </c>
      <c r="B14" s="125" t="s">
        <v>6</v>
      </c>
      <c r="C14" s="126">
        <v>74.11</v>
      </c>
      <c r="D14" s="126">
        <v>22.38</v>
      </c>
      <c r="E14" s="127">
        <v>3.35</v>
      </c>
      <c r="F14" s="127">
        <v>0.16</v>
      </c>
      <c r="G14" s="127">
        <f t="shared" si="0"/>
        <v>100</v>
      </c>
    </row>
    <row r="15" spans="1:16" ht="24" customHeight="1" x14ac:dyDescent="0.3">
      <c r="A15" s="1" t="s">
        <v>7</v>
      </c>
      <c r="B15" s="125" t="s">
        <v>8</v>
      </c>
      <c r="C15" s="126">
        <v>74.48</v>
      </c>
      <c r="D15" s="126">
        <v>22.5</v>
      </c>
      <c r="E15" s="127">
        <v>2.83</v>
      </c>
      <c r="F15" s="127">
        <v>0.19</v>
      </c>
      <c r="G15" s="127">
        <f t="shared" si="0"/>
        <v>100</v>
      </c>
    </row>
    <row r="16" spans="1:16" ht="24" customHeight="1" x14ac:dyDescent="0.3">
      <c r="A16" s="1" t="s">
        <v>9</v>
      </c>
      <c r="B16" s="125" t="s">
        <v>10</v>
      </c>
      <c r="C16" s="126">
        <v>73.56</v>
      </c>
      <c r="D16" s="126">
        <v>22.22</v>
      </c>
      <c r="E16" s="127">
        <v>3.52</v>
      </c>
      <c r="F16" s="127">
        <v>0.7</v>
      </c>
      <c r="G16" s="127">
        <f t="shared" si="0"/>
        <v>100</v>
      </c>
    </row>
    <row r="17" spans="1:14" ht="24" customHeight="1" x14ac:dyDescent="0.3">
      <c r="A17" s="1" t="s">
        <v>11</v>
      </c>
      <c r="B17" s="125" t="s">
        <v>12</v>
      </c>
      <c r="C17" s="126">
        <v>75.180000000000007</v>
      </c>
      <c r="D17" s="126">
        <v>22.7</v>
      </c>
      <c r="E17" s="127">
        <v>1.65</v>
      </c>
      <c r="F17" s="127">
        <v>0.47</v>
      </c>
      <c r="G17" s="127">
        <f t="shared" si="0"/>
        <v>100</v>
      </c>
    </row>
    <row r="18" spans="1:14" ht="24" customHeight="1" x14ac:dyDescent="0.3">
      <c r="A18" s="1" t="s">
        <v>13</v>
      </c>
      <c r="B18" s="125" t="s">
        <v>14</v>
      </c>
      <c r="C18" s="126">
        <v>72.92</v>
      </c>
      <c r="D18" s="126">
        <v>22.02</v>
      </c>
      <c r="E18" s="127">
        <v>4.68</v>
      </c>
      <c r="F18" s="127">
        <v>0.38</v>
      </c>
      <c r="G18" s="127">
        <f t="shared" si="0"/>
        <v>100</v>
      </c>
    </row>
    <row r="20" spans="1:14" s="135" customFormat="1" ht="18.75" customHeight="1" x14ac:dyDescent="0.25">
      <c r="A20" s="129"/>
      <c r="B20" s="130"/>
      <c r="C20" s="131"/>
      <c r="D20" s="131"/>
      <c r="E20" s="129"/>
      <c r="F20" s="129"/>
      <c r="G20" s="132"/>
      <c r="H20" s="133"/>
      <c r="I20" s="133"/>
      <c r="J20" s="133"/>
    </row>
    <row r="21" spans="1:14" s="143" customFormat="1" ht="45" hidden="1" customHeight="1" x14ac:dyDescent="0.25">
      <c r="A21" s="115" t="s">
        <v>137</v>
      </c>
      <c r="B21" s="115"/>
      <c r="C21" s="115"/>
      <c r="D21" s="115"/>
      <c r="E21" s="115"/>
      <c r="F21" s="115"/>
      <c r="G21" s="115"/>
      <c r="H21" s="140"/>
      <c r="I21" s="141"/>
      <c r="J21" s="140"/>
      <c r="K21" s="142"/>
      <c r="L21" s="142"/>
      <c r="M21" s="142"/>
      <c r="N21" s="142"/>
    </row>
    <row r="22" spans="1:14" s="143" customFormat="1" hidden="1" x14ac:dyDescent="0.3">
      <c r="A22" s="116"/>
      <c r="B22" s="117"/>
      <c r="C22" s="117"/>
      <c r="D22" s="117"/>
      <c r="E22" s="117"/>
      <c r="F22" s="117"/>
      <c r="G22" s="148"/>
      <c r="H22" s="136"/>
      <c r="I22" s="141"/>
      <c r="J22" s="140"/>
      <c r="K22" s="142"/>
      <c r="L22" s="142"/>
      <c r="M22" s="142"/>
      <c r="N22" s="142"/>
    </row>
    <row r="23" spans="1:14" ht="59.25" hidden="1" customHeight="1" x14ac:dyDescent="0.3">
      <c r="A23" s="120" t="s">
        <v>0</v>
      </c>
      <c r="B23" s="121" t="s">
        <v>124</v>
      </c>
      <c r="C23" s="121" t="s">
        <v>125</v>
      </c>
      <c r="D23" s="121"/>
      <c r="E23" s="121"/>
      <c r="F23" s="121"/>
      <c r="G23" s="121" t="s">
        <v>126</v>
      </c>
    </row>
    <row r="24" spans="1:14" ht="47.25" hidden="1" x14ac:dyDescent="0.3">
      <c r="A24" s="122"/>
      <c r="B24" s="121"/>
      <c r="C24" s="123" t="s">
        <v>127</v>
      </c>
      <c r="D24" s="123" t="s">
        <v>128</v>
      </c>
      <c r="E24" s="123" t="s">
        <v>129</v>
      </c>
      <c r="F24" s="123" t="s">
        <v>130</v>
      </c>
      <c r="G24" s="121"/>
    </row>
    <row r="25" spans="1:14" hidden="1" x14ac:dyDescent="0.3">
      <c r="A25" s="146">
        <v>1</v>
      </c>
      <c r="B25" s="146">
        <v>2</v>
      </c>
      <c r="C25" s="146">
        <v>3</v>
      </c>
      <c r="D25" s="146">
        <v>4</v>
      </c>
      <c r="E25" s="146">
        <v>5</v>
      </c>
      <c r="F25" s="146">
        <v>6</v>
      </c>
      <c r="G25" s="146">
        <v>7</v>
      </c>
    </row>
    <row r="26" spans="1:14" s="128" customFormat="1" ht="37.5" hidden="1" customHeight="1" x14ac:dyDescent="0.3">
      <c r="A26" s="1" t="s">
        <v>1</v>
      </c>
      <c r="B26" s="125" t="s">
        <v>2</v>
      </c>
      <c r="C26" s="126"/>
      <c r="D26" s="126"/>
      <c r="E26" s="127"/>
      <c r="F26" s="127"/>
      <c r="G26" s="127">
        <f>F26+E26+D26+C26</f>
        <v>0</v>
      </c>
      <c r="H26" s="111"/>
      <c r="I26" s="111"/>
      <c r="J26" s="111"/>
    </row>
    <row r="27" spans="1:14" s="128" customFormat="1" ht="20.25" hidden="1" customHeight="1" x14ac:dyDescent="0.3">
      <c r="A27" s="1" t="s">
        <v>3</v>
      </c>
      <c r="B27" s="125" t="s">
        <v>4</v>
      </c>
      <c r="C27" s="126"/>
      <c r="D27" s="126"/>
      <c r="E27" s="127"/>
      <c r="F27" s="127"/>
      <c r="G27" s="127">
        <f t="shared" ref="G27:G33" si="1">F27+E27+D27+C27</f>
        <v>0</v>
      </c>
      <c r="H27" s="111"/>
      <c r="I27" s="111"/>
      <c r="J27" s="111"/>
    </row>
    <row r="28" spans="1:14" ht="21.75" hidden="1" customHeight="1" x14ac:dyDescent="0.3">
      <c r="A28" s="1" t="s">
        <v>5</v>
      </c>
      <c r="B28" s="125" t="s">
        <v>6</v>
      </c>
      <c r="C28" s="126"/>
      <c r="D28" s="126"/>
      <c r="E28" s="127"/>
      <c r="F28" s="127"/>
      <c r="G28" s="127">
        <f t="shared" si="1"/>
        <v>0</v>
      </c>
    </row>
    <row r="29" spans="1:14" s="128" customFormat="1" ht="22.5" hidden="1" customHeight="1" x14ac:dyDescent="0.3">
      <c r="A29" s="1" t="s">
        <v>7</v>
      </c>
      <c r="B29" s="125" t="s">
        <v>8</v>
      </c>
      <c r="C29" s="126"/>
      <c r="D29" s="126"/>
      <c r="E29" s="127"/>
      <c r="F29" s="127"/>
      <c r="G29" s="127">
        <f t="shared" si="1"/>
        <v>0</v>
      </c>
      <c r="H29" s="111"/>
      <c r="I29" s="111"/>
      <c r="J29" s="111"/>
    </row>
    <row r="30" spans="1:14" s="128" customFormat="1" ht="21" hidden="1" customHeight="1" x14ac:dyDescent="0.3">
      <c r="A30" s="1" t="s">
        <v>9</v>
      </c>
      <c r="B30" s="125" t="s">
        <v>10</v>
      </c>
      <c r="C30" s="126"/>
      <c r="D30" s="126"/>
      <c r="E30" s="127"/>
      <c r="F30" s="127"/>
      <c r="G30" s="127">
        <f t="shared" si="1"/>
        <v>0</v>
      </c>
      <c r="H30" s="111"/>
      <c r="I30" s="111"/>
      <c r="J30" s="111"/>
    </row>
    <row r="31" spans="1:14" s="128" customFormat="1" ht="21.75" hidden="1" customHeight="1" x14ac:dyDescent="0.3">
      <c r="A31" s="1" t="s">
        <v>11</v>
      </c>
      <c r="B31" s="125" t="s">
        <v>12</v>
      </c>
      <c r="C31" s="126"/>
      <c r="D31" s="126"/>
      <c r="E31" s="127"/>
      <c r="F31" s="127"/>
      <c r="G31" s="127">
        <f t="shared" si="1"/>
        <v>0</v>
      </c>
      <c r="H31" s="111"/>
      <c r="I31" s="111"/>
      <c r="J31" s="111"/>
    </row>
    <row r="32" spans="1:14" s="128" customFormat="1" ht="22.5" hidden="1" customHeight="1" x14ac:dyDescent="0.3">
      <c r="A32" s="1" t="s">
        <v>13</v>
      </c>
      <c r="B32" s="125" t="s">
        <v>14</v>
      </c>
      <c r="C32" s="126"/>
      <c r="D32" s="126"/>
      <c r="E32" s="127"/>
      <c r="F32" s="127"/>
      <c r="G32" s="127">
        <f t="shared" si="1"/>
        <v>0</v>
      </c>
      <c r="H32" s="111"/>
      <c r="I32" s="111"/>
      <c r="J32" s="111"/>
    </row>
    <row r="33" spans="1:10" s="128" customFormat="1" ht="22.5" hidden="1" customHeight="1" x14ac:dyDescent="0.3">
      <c r="A33" s="1" t="s">
        <v>15</v>
      </c>
      <c r="B33" s="125" t="s">
        <v>132</v>
      </c>
      <c r="C33" s="126">
        <v>75.819999999999993</v>
      </c>
      <c r="D33" s="126">
        <v>22.9</v>
      </c>
      <c r="E33" s="127">
        <v>1.1299999999999999</v>
      </c>
      <c r="F33" s="127">
        <v>0.15</v>
      </c>
      <c r="G33" s="127">
        <f t="shared" si="1"/>
        <v>100</v>
      </c>
      <c r="H33" s="111"/>
      <c r="I33" s="111"/>
      <c r="J33" s="111"/>
    </row>
  </sheetData>
  <mergeCells count="12">
    <mergeCell ref="A21:G21"/>
    <mergeCell ref="A23:A24"/>
    <mergeCell ref="B23:B24"/>
    <mergeCell ref="C23:F23"/>
    <mergeCell ref="G23:G24"/>
    <mergeCell ref="F1:G1"/>
    <mergeCell ref="A2:G2"/>
    <mergeCell ref="A7:G7"/>
    <mergeCell ref="A9:A10"/>
    <mergeCell ref="B9:B10"/>
    <mergeCell ref="C9:F9"/>
    <mergeCell ref="G9:G10"/>
  </mergeCells>
  <pageMargins left="0.59055118110236227" right="0.47244094488188981" top="0.56000000000000005" bottom="0.35" header="0.31496062992125984" footer="0.31496062992125984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workbookViewId="0">
      <selection activeCell="K9" sqref="K9"/>
    </sheetView>
  </sheetViews>
  <sheetFormatPr defaultRowHeight="15" x14ac:dyDescent="0.25"/>
  <cols>
    <col min="1" max="1" width="5.7109375" customWidth="1"/>
    <col min="2" max="2" width="28.5703125" customWidth="1"/>
    <col min="3" max="3" width="16.42578125" customWidth="1"/>
    <col min="4" max="4" width="15.85546875" customWidth="1"/>
    <col min="5" max="5" width="17" customWidth="1"/>
    <col min="6" max="6" width="18.140625" customWidth="1"/>
    <col min="7" max="7" width="19.42578125" customWidth="1"/>
    <col min="8" max="8" width="18.85546875" customWidth="1"/>
    <col min="9" max="9" width="20.28515625" customWidth="1"/>
    <col min="10" max="10" width="29" customWidth="1"/>
    <col min="11" max="11" width="18.140625" customWidth="1"/>
  </cols>
  <sheetData>
    <row r="1" spans="1:17" s="149" customFormat="1" ht="15.75" x14ac:dyDescent="0.25">
      <c r="B1" s="150"/>
      <c r="E1" s="151"/>
      <c r="F1" s="151"/>
      <c r="G1" s="152"/>
      <c r="H1" s="152"/>
      <c r="I1" s="153"/>
      <c r="J1" s="154"/>
      <c r="K1" s="152" t="s">
        <v>107</v>
      </c>
    </row>
    <row r="2" spans="1:17" s="149" customFormat="1" ht="19.5" customHeight="1" x14ac:dyDescent="0.25">
      <c r="B2" s="155"/>
      <c r="C2" s="155"/>
      <c r="D2" s="155"/>
      <c r="E2" s="155"/>
      <c r="F2" s="155"/>
      <c r="G2" s="156"/>
      <c r="H2" s="156"/>
      <c r="I2" s="157"/>
      <c r="J2" s="158"/>
      <c r="K2" s="152" t="s">
        <v>121</v>
      </c>
      <c r="Q2" s="159"/>
    </row>
    <row r="3" spans="1:17" s="149" customFormat="1" ht="18" customHeight="1" x14ac:dyDescent="0.25">
      <c r="B3" s="150"/>
      <c r="E3" s="151"/>
      <c r="F3" s="151"/>
      <c r="G3" s="152"/>
      <c r="H3" s="152"/>
      <c r="I3" s="153"/>
      <c r="J3" s="153"/>
      <c r="K3" s="152" t="s">
        <v>161</v>
      </c>
    </row>
    <row r="4" spans="1:17" s="149" customFormat="1" ht="13.5" customHeight="1" x14ac:dyDescent="0.2">
      <c r="C4" s="160"/>
      <c r="D4" s="160"/>
      <c r="E4" s="161"/>
      <c r="F4" s="161"/>
      <c r="G4" s="161"/>
      <c r="H4" s="161"/>
      <c r="I4" s="161"/>
      <c r="J4" s="153"/>
    </row>
    <row r="5" spans="1:17" s="149" customFormat="1" ht="13.5" customHeight="1" x14ac:dyDescent="0.2">
      <c r="C5" s="160"/>
      <c r="D5" s="160"/>
      <c r="E5" s="161"/>
      <c r="F5" s="161"/>
      <c r="G5" s="161"/>
      <c r="H5" s="161"/>
      <c r="I5" s="161"/>
      <c r="J5" s="153"/>
    </row>
    <row r="6" spans="1:17" s="149" customFormat="1" ht="13.5" customHeight="1" x14ac:dyDescent="0.2">
      <c r="C6" s="160"/>
      <c r="D6" s="160"/>
      <c r="E6" s="161"/>
      <c r="F6" s="161"/>
      <c r="G6" s="161"/>
      <c r="H6" s="161"/>
      <c r="I6" s="161"/>
      <c r="J6" s="153"/>
    </row>
    <row r="7" spans="1:17" s="149" customFormat="1" ht="13.5" customHeight="1" x14ac:dyDescent="0.2">
      <c r="C7" s="160"/>
      <c r="D7" s="160"/>
      <c r="E7" s="161"/>
      <c r="F7" s="161"/>
      <c r="G7" s="161"/>
      <c r="H7" s="161"/>
      <c r="I7" s="161"/>
      <c r="J7" s="153"/>
    </row>
    <row r="8" spans="1:17" s="149" customFormat="1" ht="13.5" customHeight="1" x14ac:dyDescent="0.2">
      <c r="C8" s="160"/>
      <c r="D8" s="160"/>
      <c r="E8" s="161"/>
      <c r="F8" s="161"/>
      <c r="G8" s="161"/>
      <c r="H8" s="161"/>
      <c r="I8" s="161"/>
      <c r="J8" s="153"/>
    </row>
    <row r="9" spans="1:17" s="149" customFormat="1" ht="13.5" customHeight="1" x14ac:dyDescent="0.2">
      <c r="C9" s="160"/>
      <c r="D9" s="160"/>
      <c r="E9" s="161"/>
      <c r="F9" s="161"/>
      <c r="G9" s="161"/>
      <c r="H9" s="161"/>
      <c r="I9" s="161"/>
      <c r="J9" s="153"/>
    </row>
    <row r="10" spans="1:17" s="149" customFormat="1" ht="13.5" customHeight="1" x14ac:dyDescent="0.2">
      <c r="C10" s="160"/>
      <c r="D10" s="160"/>
      <c r="E10" s="161"/>
      <c r="F10" s="161"/>
      <c r="G10" s="161"/>
      <c r="H10" s="161"/>
      <c r="I10" s="161"/>
      <c r="J10" s="153"/>
    </row>
    <row r="11" spans="1:17" s="149" customFormat="1" ht="13.5" customHeight="1" x14ac:dyDescent="0.2">
      <c r="C11" s="160"/>
      <c r="D11" s="160"/>
      <c r="E11" s="161"/>
      <c r="F11" s="161"/>
      <c r="G11" s="161"/>
      <c r="H11" s="161"/>
      <c r="I11" s="161"/>
      <c r="J11" s="153"/>
    </row>
    <row r="12" spans="1:17" s="149" customFormat="1" ht="13.5" customHeight="1" x14ac:dyDescent="0.2">
      <c r="C12" s="160"/>
      <c r="D12" s="160"/>
      <c r="E12" s="161"/>
      <c r="F12" s="161"/>
      <c r="G12" s="161"/>
      <c r="H12" s="161"/>
      <c r="I12" s="161"/>
      <c r="J12" s="153"/>
    </row>
    <row r="13" spans="1:17" s="149" customFormat="1" ht="13.5" customHeight="1" x14ac:dyDescent="0.2">
      <c r="C13" s="160"/>
      <c r="D13" s="160"/>
      <c r="E13" s="161"/>
      <c r="F13" s="161"/>
      <c r="G13" s="161"/>
      <c r="H13" s="161"/>
      <c r="I13" s="161"/>
      <c r="J13" s="153"/>
    </row>
    <row r="14" spans="1:17" s="111" customFormat="1" ht="17.25" customHeight="1" x14ac:dyDescent="0.3">
      <c r="A14" s="115" t="s">
        <v>138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</row>
    <row r="15" spans="1:17" s="111" customFormat="1" ht="18.75" x14ac:dyDescent="0.3">
      <c r="A15" s="116"/>
      <c r="B15" s="117"/>
      <c r="C15" s="162"/>
      <c r="D15" s="162"/>
      <c r="K15" s="163" t="s">
        <v>139</v>
      </c>
    </row>
    <row r="16" spans="1:17" s="111" customFormat="1" ht="24" customHeight="1" x14ac:dyDescent="0.3">
      <c r="A16" s="120" t="s">
        <v>0</v>
      </c>
      <c r="B16" s="121" t="s">
        <v>140</v>
      </c>
      <c r="C16" s="121" t="s">
        <v>141</v>
      </c>
      <c r="D16" s="121"/>
      <c r="E16" s="121"/>
      <c r="F16" s="121"/>
      <c r="G16" s="121"/>
      <c r="H16" s="121"/>
      <c r="I16" s="121"/>
      <c r="J16" s="121"/>
      <c r="K16" s="121"/>
    </row>
    <row r="17" spans="1:11" s="111" customFormat="1" ht="153.75" customHeight="1" x14ac:dyDescent="0.3">
      <c r="A17" s="164"/>
      <c r="B17" s="121"/>
      <c r="C17" s="123" t="s">
        <v>142</v>
      </c>
      <c r="D17" s="123" t="s">
        <v>143</v>
      </c>
      <c r="E17" s="123" t="s">
        <v>144</v>
      </c>
      <c r="F17" s="123" t="s">
        <v>145</v>
      </c>
      <c r="G17" s="123" t="s">
        <v>146</v>
      </c>
      <c r="H17" s="123" t="s">
        <v>147</v>
      </c>
      <c r="I17" s="123" t="s">
        <v>148</v>
      </c>
      <c r="J17" s="123" t="s">
        <v>149</v>
      </c>
      <c r="K17" s="123" t="s">
        <v>150</v>
      </c>
    </row>
    <row r="18" spans="1:11" s="111" customFormat="1" ht="24" customHeight="1" x14ac:dyDescent="0.3">
      <c r="A18" s="122"/>
      <c r="B18" s="123" t="s">
        <v>151</v>
      </c>
      <c r="C18" s="123" t="s">
        <v>152</v>
      </c>
      <c r="D18" s="123" t="s">
        <v>153</v>
      </c>
      <c r="E18" s="123" t="s">
        <v>154</v>
      </c>
      <c r="F18" s="123" t="s">
        <v>155</v>
      </c>
      <c r="G18" s="123" t="s">
        <v>156</v>
      </c>
      <c r="H18" s="123" t="s">
        <v>157</v>
      </c>
      <c r="I18" s="123" t="s">
        <v>158</v>
      </c>
      <c r="J18" s="123" t="s">
        <v>159</v>
      </c>
      <c r="K18" s="123" t="s">
        <v>160</v>
      </c>
    </row>
    <row r="19" spans="1:11" s="147" customFormat="1" ht="12.75" customHeight="1" x14ac:dyDescent="0.25">
      <c r="A19" s="146">
        <v>1</v>
      </c>
      <c r="B19" s="146">
        <v>2</v>
      </c>
      <c r="C19" s="146">
        <v>3</v>
      </c>
      <c r="D19" s="146">
        <v>4</v>
      </c>
      <c r="E19" s="146">
        <v>5</v>
      </c>
      <c r="F19" s="146">
        <v>6</v>
      </c>
      <c r="G19" s="146">
        <v>7</v>
      </c>
      <c r="H19" s="146">
        <v>8</v>
      </c>
      <c r="I19" s="146">
        <v>9</v>
      </c>
      <c r="J19" s="146">
        <v>10</v>
      </c>
      <c r="K19" s="146">
        <v>11</v>
      </c>
    </row>
    <row r="20" spans="1:11" s="111" customFormat="1" ht="35.25" customHeight="1" x14ac:dyDescent="0.3">
      <c r="A20" s="1" t="s">
        <v>1</v>
      </c>
      <c r="B20" s="5" t="s">
        <v>2</v>
      </c>
      <c r="C20" s="126">
        <v>3221.84</v>
      </c>
      <c r="D20" s="126">
        <v>3221.84</v>
      </c>
      <c r="E20" s="126">
        <v>2694.09</v>
      </c>
      <c r="F20" s="126">
        <v>2694.09</v>
      </c>
      <c r="G20" s="126">
        <v>3279.48</v>
      </c>
      <c r="H20" s="126">
        <v>3279.48</v>
      </c>
      <c r="I20" s="127">
        <v>49428.28</v>
      </c>
      <c r="J20" s="127">
        <v>2666.3</v>
      </c>
      <c r="K20" s="127">
        <v>2322.62</v>
      </c>
    </row>
    <row r="21" spans="1:11" s="111" customFormat="1" ht="25.5" customHeight="1" x14ac:dyDescent="0.3">
      <c r="A21" s="1" t="s">
        <v>3</v>
      </c>
      <c r="B21" s="5" t="s">
        <v>4</v>
      </c>
      <c r="C21" s="126"/>
      <c r="D21" s="126"/>
      <c r="E21" s="126">
        <v>2074.12</v>
      </c>
      <c r="F21" s="126">
        <v>2074.12</v>
      </c>
      <c r="G21" s="126"/>
      <c r="H21" s="126"/>
      <c r="I21" s="127"/>
      <c r="J21" s="127">
        <v>2666.3</v>
      </c>
      <c r="K21" s="127">
        <v>2322.62</v>
      </c>
    </row>
    <row r="22" spans="1:11" s="111" customFormat="1" ht="24.75" customHeight="1" x14ac:dyDescent="0.3">
      <c r="A22" s="1" t="s">
        <v>5</v>
      </c>
      <c r="B22" s="5" t="s">
        <v>6</v>
      </c>
      <c r="C22" s="126"/>
      <c r="D22" s="126"/>
      <c r="E22" s="126">
        <v>1831</v>
      </c>
      <c r="F22" s="126">
        <v>1831</v>
      </c>
      <c r="G22" s="126"/>
      <c r="H22" s="126"/>
      <c r="I22" s="127"/>
      <c r="J22" s="127">
        <v>2666.3</v>
      </c>
      <c r="K22" s="127">
        <v>2322.62</v>
      </c>
    </row>
    <row r="23" spans="1:11" s="111" customFormat="1" ht="24.75" customHeight="1" x14ac:dyDescent="0.3">
      <c r="A23" s="1" t="s">
        <v>7</v>
      </c>
      <c r="B23" s="5" t="s">
        <v>8</v>
      </c>
      <c r="C23" s="126"/>
      <c r="D23" s="126"/>
      <c r="E23" s="126">
        <v>2362.75</v>
      </c>
      <c r="F23" s="126">
        <v>2362.75</v>
      </c>
      <c r="G23" s="126"/>
      <c r="H23" s="126"/>
      <c r="I23" s="127"/>
      <c r="J23" s="127">
        <v>2666.3</v>
      </c>
      <c r="K23" s="127">
        <v>2322.62</v>
      </c>
    </row>
    <row r="24" spans="1:11" s="111" customFormat="1" ht="25.5" customHeight="1" x14ac:dyDescent="0.3">
      <c r="A24" s="1" t="s">
        <v>9</v>
      </c>
      <c r="B24" s="5" t="s">
        <v>10</v>
      </c>
      <c r="C24" s="126"/>
      <c r="D24" s="126"/>
      <c r="E24" s="126">
        <v>1929.7</v>
      </c>
      <c r="F24" s="126">
        <v>1929.7</v>
      </c>
      <c r="G24" s="126"/>
      <c r="H24" s="126"/>
      <c r="I24" s="127"/>
      <c r="J24" s="127">
        <v>2666.3</v>
      </c>
      <c r="K24" s="127">
        <v>2322.62</v>
      </c>
    </row>
    <row r="25" spans="1:11" s="111" customFormat="1" ht="24" customHeight="1" x14ac:dyDescent="0.3">
      <c r="A25" s="1" t="s">
        <v>11</v>
      </c>
      <c r="B25" s="5" t="s">
        <v>12</v>
      </c>
      <c r="C25" s="126"/>
      <c r="D25" s="126"/>
      <c r="E25" s="126">
        <v>3384.25</v>
      </c>
      <c r="F25" s="126">
        <v>3384.25</v>
      </c>
      <c r="G25" s="126"/>
      <c r="H25" s="126"/>
      <c r="I25" s="127"/>
      <c r="J25" s="127">
        <v>2666.3</v>
      </c>
      <c r="K25" s="127">
        <v>2322.62</v>
      </c>
    </row>
    <row r="26" spans="1:11" s="111" customFormat="1" ht="23.25" customHeight="1" x14ac:dyDescent="0.3">
      <c r="A26" s="1" t="s">
        <v>13</v>
      </c>
      <c r="B26" s="5" t="s">
        <v>14</v>
      </c>
      <c r="C26" s="126"/>
      <c r="D26" s="126"/>
      <c r="E26" s="126">
        <v>3083.16</v>
      </c>
      <c r="F26" s="126">
        <v>3083.16</v>
      </c>
      <c r="G26" s="126"/>
      <c r="H26" s="126"/>
      <c r="I26" s="127"/>
      <c r="J26" s="127">
        <v>2666.3</v>
      </c>
      <c r="K26" s="127">
        <v>2322.62</v>
      </c>
    </row>
  </sheetData>
  <mergeCells count="4">
    <mergeCell ref="A14:K14"/>
    <mergeCell ref="A16:A18"/>
    <mergeCell ref="B16:B17"/>
    <mergeCell ref="C16:K16"/>
  </mergeCells>
  <pageMargins left="0.43" right="0.36" top="0.42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zoomScaleSheetLayoutView="100" workbookViewId="0">
      <selection activeCell="H1" sqref="H1:H3"/>
    </sheetView>
  </sheetViews>
  <sheetFormatPr defaultRowHeight="15" x14ac:dyDescent="0.25"/>
  <cols>
    <col min="1" max="1" width="6.5703125" style="165" customWidth="1"/>
    <col min="2" max="2" width="31" style="165" customWidth="1"/>
    <col min="3" max="3" width="18.85546875" style="165" customWidth="1"/>
    <col min="4" max="4" width="39.28515625" style="165" customWidth="1"/>
    <col min="5" max="5" width="18.7109375" style="165" customWidth="1"/>
    <col min="6" max="6" width="21.85546875" style="165" customWidth="1"/>
    <col min="7" max="7" width="22.42578125" style="165" customWidth="1"/>
    <col min="8" max="8" width="17.140625" style="165" customWidth="1"/>
    <col min="9" max="16384" width="9.140625" style="165"/>
  </cols>
  <sheetData>
    <row r="1" spans="1:8" x14ac:dyDescent="0.25">
      <c r="B1" s="166"/>
      <c r="D1" s="167"/>
      <c r="H1" s="168" t="s">
        <v>170</v>
      </c>
    </row>
    <row r="2" spans="1:8" x14ac:dyDescent="0.25">
      <c r="D2" s="167"/>
      <c r="H2" s="168" t="s">
        <v>69</v>
      </c>
    </row>
    <row r="3" spans="1:8" x14ac:dyDescent="0.25">
      <c r="B3" s="166"/>
      <c r="D3" s="167"/>
      <c r="H3" s="168" t="s">
        <v>171</v>
      </c>
    </row>
    <row r="4" spans="1:8" x14ac:dyDescent="0.25">
      <c r="B4" s="166"/>
      <c r="C4" s="166"/>
      <c r="H4" s="169"/>
    </row>
    <row r="5" spans="1:8" x14ac:dyDescent="0.25">
      <c r="B5" s="166"/>
      <c r="C5" s="166"/>
    </row>
    <row r="7" spans="1:8" ht="28.5" customHeight="1" x14ac:dyDescent="0.25">
      <c r="A7" s="170" t="s">
        <v>162</v>
      </c>
      <c r="B7" s="170"/>
      <c r="C7" s="170"/>
      <c r="D7" s="170"/>
      <c r="E7" s="170"/>
      <c r="F7" s="170"/>
      <c r="G7" s="170"/>
      <c r="H7" s="170"/>
    </row>
    <row r="8" spans="1:8" ht="23.25" customHeight="1" x14ac:dyDescent="0.25">
      <c r="A8" s="170"/>
      <c r="B8" s="170"/>
      <c r="C8" s="170"/>
      <c r="D8" s="170"/>
      <c r="E8" s="170"/>
      <c r="F8" s="170"/>
      <c r="G8" s="170"/>
      <c r="H8" s="170"/>
    </row>
    <row r="9" spans="1:8" ht="15.75" x14ac:dyDescent="0.25">
      <c r="H9" s="163" t="s">
        <v>163</v>
      </c>
    </row>
    <row r="10" spans="1:8" ht="18.75" customHeight="1" x14ac:dyDescent="0.25">
      <c r="A10" s="171" t="s">
        <v>164</v>
      </c>
      <c r="B10" s="172" t="s">
        <v>16</v>
      </c>
      <c r="C10" s="173" t="s">
        <v>165</v>
      </c>
      <c r="D10" s="173"/>
      <c r="E10" s="173"/>
      <c r="F10" s="173"/>
      <c r="G10" s="173"/>
      <c r="H10" s="173"/>
    </row>
    <row r="11" spans="1:8" ht="3.75" customHeight="1" x14ac:dyDescent="0.25">
      <c r="A11" s="174"/>
      <c r="B11" s="175"/>
      <c r="C11" s="173"/>
      <c r="D11" s="173"/>
      <c r="E11" s="173"/>
      <c r="F11" s="173"/>
      <c r="G11" s="173"/>
      <c r="H11" s="173"/>
    </row>
    <row r="12" spans="1:8" ht="168" customHeight="1" x14ac:dyDescent="0.25">
      <c r="A12" s="176"/>
      <c r="B12" s="177"/>
      <c r="C12" s="53" t="s">
        <v>166</v>
      </c>
      <c r="D12" s="53" t="s">
        <v>174</v>
      </c>
      <c r="E12" s="53" t="s">
        <v>167</v>
      </c>
      <c r="F12" s="53" t="s">
        <v>148</v>
      </c>
      <c r="G12" s="53" t="s">
        <v>168</v>
      </c>
      <c r="H12" s="53" t="s">
        <v>150</v>
      </c>
    </row>
    <row r="13" spans="1:8" ht="45.75" customHeight="1" x14ac:dyDescent="0.25">
      <c r="A13" s="178">
        <v>1</v>
      </c>
      <c r="B13" s="179" t="s">
        <v>2</v>
      </c>
      <c r="C13" s="180">
        <v>1.1148670599999999</v>
      </c>
      <c r="D13" s="180">
        <v>1.14051171</v>
      </c>
      <c r="E13" s="180">
        <v>1.11261141</v>
      </c>
      <c r="F13" s="180">
        <v>1.0063943799999999</v>
      </c>
      <c r="G13" s="180">
        <v>1.1421944900000001</v>
      </c>
      <c r="H13" s="180">
        <v>1.09856212</v>
      </c>
    </row>
    <row r="14" spans="1:8" ht="18" customHeight="1" x14ac:dyDescent="0.25">
      <c r="A14" s="181">
        <v>2</v>
      </c>
      <c r="B14" s="182" t="s">
        <v>4</v>
      </c>
      <c r="C14" s="180"/>
      <c r="D14" s="180">
        <v>1.16354037</v>
      </c>
      <c r="E14" s="180"/>
      <c r="F14" s="180"/>
      <c r="G14" s="180"/>
      <c r="H14" s="180"/>
    </row>
    <row r="15" spans="1:8" ht="18" customHeight="1" x14ac:dyDescent="0.25">
      <c r="A15" s="181">
        <v>3</v>
      </c>
      <c r="B15" s="5" t="s">
        <v>6</v>
      </c>
      <c r="C15" s="180"/>
      <c r="D15" s="180">
        <v>1.15156843</v>
      </c>
      <c r="E15" s="180"/>
      <c r="F15" s="180"/>
      <c r="G15" s="180"/>
      <c r="H15" s="180"/>
    </row>
    <row r="16" spans="1:8" ht="18" customHeight="1" x14ac:dyDescent="0.25">
      <c r="A16" s="181">
        <v>4</v>
      </c>
      <c r="B16" s="5" t="s">
        <v>8</v>
      </c>
      <c r="C16" s="180"/>
      <c r="D16" s="180">
        <v>1.1939644199999999</v>
      </c>
      <c r="E16" s="180"/>
      <c r="F16" s="180"/>
      <c r="G16" s="180"/>
      <c r="H16" s="180"/>
    </row>
    <row r="17" spans="1:8" ht="18" customHeight="1" x14ac:dyDescent="0.25">
      <c r="A17" s="181">
        <v>5</v>
      </c>
      <c r="B17" s="5" t="s">
        <v>10</v>
      </c>
      <c r="C17" s="180"/>
      <c r="D17" s="180">
        <v>1.1374798699999999</v>
      </c>
      <c r="E17" s="180"/>
      <c r="F17" s="180"/>
      <c r="G17" s="180"/>
      <c r="H17" s="180"/>
    </row>
    <row r="18" spans="1:8" ht="18" customHeight="1" x14ac:dyDescent="0.25">
      <c r="A18" s="181">
        <v>6</v>
      </c>
      <c r="B18" s="5" t="s">
        <v>12</v>
      </c>
      <c r="C18" s="180"/>
      <c r="D18" s="180">
        <v>1.1516972000000001</v>
      </c>
      <c r="E18" s="180"/>
      <c r="F18" s="180"/>
      <c r="G18" s="180"/>
      <c r="H18" s="180"/>
    </row>
    <row r="19" spans="1:8" ht="18" customHeight="1" x14ac:dyDescent="0.25">
      <c r="A19" s="181">
        <v>7</v>
      </c>
      <c r="B19" s="5" t="s">
        <v>14</v>
      </c>
      <c r="C19" s="180"/>
      <c r="D19" s="180">
        <v>1.3442846399999999</v>
      </c>
      <c r="E19" s="180"/>
      <c r="F19" s="180"/>
      <c r="G19" s="180"/>
      <c r="H19" s="180"/>
    </row>
    <row r="22" spans="1:8" x14ac:dyDescent="0.25">
      <c r="A22" s="183" t="s">
        <v>117</v>
      </c>
      <c r="B22" s="183"/>
      <c r="C22" s="183"/>
    </row>
    <row r="23" spans="1:8" x14ac:dyDescent="0.25">
      <c r="A23" s="184" t="s">
        <v>169</v>
      </c>
      <c r="B23" s="184"/>
      <c r="C23" s="184"/>
    </row>
  </sheetData>
  <mergeCells count="5">
    <mergeCell ref="A7:H8"/>
    <mergeCell ref="A10:A12"/>
    <mergeCell ref="B10:B12"/>
    <mergeCell ref="C10:H11"/>
    <mergeCell ref="A22:C22"/>
  </mergeCells>
  <pageMargins left="1.1417322834645669" right="0.39370078740157483" top="0.74803149606299213" bottom="0.74803149606299213" header="0.31496062992125984" footer="0.31496062992125984"/>
  <pageSetup paperSize="9" scale="58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zoomScaleSheetLayoutView="100" workbookViewId="0">
      <selection activeCell="H1" sqref="H1:H3"/>
    </sheetView>
  </sheetViews>
  <sheetFormatPr defaultRowHeight="15" x14ac:dyDescent="0.25"/>
  <cols>
    <col min="1" max="1" width="6.5703125" style="165" customWidth="1"/>
    <col min="2" max="2" width="36" style="165" customWidth="1"/>
    <col min="3" max="3" width="18.85546875" style="165" customWidth="1"/>
    <col min="4" max="4" width="38.140625" style="165" customWidth="1"/>
    <col min="5" max="5" width="18.42578125" style="165" customWidth="1"/>
    <col min="6" max="6" width="21.5703125" style="165" customWidth="1"/>
    <col min="7" max="7" width="23.42578125" style="165" customWidth="1"/>
    <col min="8" max="8" width="15.85546875" style="165" customWidth="1"/>
    <col min="9" max="16384" width="9.140625" style="165"/>
  </cols>
  <sheetData>
    <row r="1" spans="1:8" x14ac:dyDescent="0.25">
      <c r="F1" s="166"/>
      <c r="H1" s="168" t="s">
        <v>170</v>
      </c>
    </row>
    <row r="2" spans="1:8" x14ac:dyDescent="0.25">
      <c r="G2" s="166"/>
      <c r="H2" s="168" t="s">
        <v>69</v>
      </c>
    </row>
    <row r="3" spans="1:8" x14ac:dyDescent="0.25">
      <c r="F3" s="166"/>
      <c r="H3" s="168" t="s">
        <v>171</v>
      </c>
    </row>
    <row r="4" spans="1:8" x14ac:dyDescent="0.25">
      <c r="B4" s="166"/>
      <c r="C4" s="166"/>
      <c r="H4" s="185"/>
    </row>
    <row r="5" spans="1:8" x14ac:dyDescent="0.25">
      <c r="B5" s="166"/>
      <c r="C5" s="166"/>
    </row>
    <row r="7" spans="1:8" ht="15.75" customHeight="1" x14ac:dyDescent="0.25">
      <c r="A7" s="170" t="s">
        <v>172</v>
      </c>
      <c r="B7" s="170"/>
      <c r="C7" s="170"/>
      <c r="D7" s="170"/>
      <c r="E7" s="170"/>
      <c r="F7" s="170"/>
      <c r="G7" s="170"/>
      <c r="H7" s="170"/>
    </row>
    <row r="8" spans="1:8" ht="32.25" customHeight="1" x14ac:dyDescent="0.25">
      <c r="A8" s="170"/>
      <c r="B8" s="170"/>
      <c r="C8" s="170"/>
      <c r="D8" s="170"/>
      <c r="E8" s="170"/>
      <c r="F8" s="170"/>
      <c r="G8" s="170"/>
      <c r="H8" s="170"/>
    </row>
    <row r="9" spans="1:8" ht="15.75" x14ac:dyDescent="0.25">
      <c r="H9" s="163" t="s">
        <v>173</v>
      </c>
    </row>
    <row r="10" spans="1:8" ht="18.75" customHeight="1" x14ac:dyDescent="0.25">
      <c r="A10" s="171" t="s">
        <v>164</v>
      </c>
      <c r="B10" s="172" t="s">
        <v>16</v>
      </c>
      <c r="C10" s="173" t="s">
        <v>165</v>
      </c>
      <c r="D10" s="173"/>
      <c r="E10" s="173"/>
      <c r="F10" s="173"/>
      <c r="G10" s="173"/>
      <c r="H10" s="173"/>
    </row>
    <row r="11" spans="1:8" ht="3.75" customHeight="1" x14ac:dyDescent="0.25">
      <c r="A11" s="174"/>
      <c r="B11" s="175"/>
      <c r="C11" s="173"/>
      <c r="D11" s="173"/>
      <c r="E11" s="173"/>
      <c r="F11" s="173"/>
      <c r="G11" s="173"/>
      <c r="H11" s="173"/>
    </row>
    <row r="12" spans="1:8" ht="171" customHeight="1" x14ac:dyDescent="0.25">
      <c r="A12" s="176"/>
      <c r="B12" s="177"/>
      <c r="C12" s="53" t="s">
        <v>166</v>
      </c>
      <c r="D12" s="53" t="s">
        <v>174</v>
      </c>
      <c r="E12" s="53" t="s">
        <v>167</v>
      </c>
      <c r="F12" s="53" t="s">
        <v>148</v>
      </c>
      <c r="G12" s="53" t="s">
        <v>168</v>
      </c>
      <c r="H12" s="53" t="s">
        <v>150</v>
      </c>
    </row>
    <row r="13" spans="1:8" ht="32.25" customHeight="1" x14ac:dyDescent="0.25">
      <c r="A13" s="181">
        <v>1</v>
      </c>
      <c r="B13" s="186" t="s">
        <v>2</v>
      </c>
      <c r="C13" s="180">
        <v>1.0621154100000001</v>
      </c>
      <c r="D13" s="180">
        <v>1.08518008</v>
      </c>
      <c r="E13" s="180">
        <v>1.0608133500000001</v>
      </c>
      <c r="F13" s="180">
        <v>1.0029513999999999</v>
      </c>
      <c r="G13" s="180">
        <v>1.08629799</v>
      </c>
      <c r="H13" s="180">
        <v>1.07337594</v>
      </c>
    </row>
    <row r="14" spans="1:8" ht="18" customHeight="1" x14ac:dyDescent="0.25">
      <c r="A14" s="181">
        <v>2</v>
      </c>
      <c r="B14" s="182" t="s">
        <v>4</v>
      </c>
      <c r="C14" s="180"/>
      <c r="D14" s="180">
        <v>1.0679964900000001</v>
      </c>
      <c r="E14" s="180"/>
      <c r="F14" s="180"/>
      <c r="G14" s="180"/>
      <c r="H14" s="180"/>
    </row>
    <row r="15" spans="1:8" ht="18" customHeight="1" x14ac:dyDescent="0.25">
      <c r="A15" s="181">
        <v>3</v>
      </c>
      <c r="B15" s="5" t="s">
        <v>6</v>
      </c>
      <c r="C15" s="180"/>
      <c r="D15" s="180">
        <v>1.10342874</v>
      </c>
      <c r="E15" s="180"/>
      <c r="F15" s="180"/>
      <c r="G15" s="180"/>
      <c r="H15" s="180"/>
    </row>
    <row r="16" spans="1:8" ht="18" customHeight="1" x14ac:dyDescent="0.25">
      <c r="A16" s="181">
        <v>4</v>
      </c>
      <c r="B16" s="5" t="s">
        <v>8</v>
      </c>
      <c r="C16" s="180"/>
      <c r="D16" s="180">
        <v>1.0990175499999999</v>
      </c>
      <c r="E16" s="180"/>
      <c r="F16" s="180"/>
      <c r="G16" s="180"/>
      <c r="H16" s="180"/>
    </row>
    <row r="17" spans="1:8" ht="18" customHeight="1" x14ac:dyDescent="0.25">
      <c r="A17" s="181">
        <v>5</v>
      </c>
      <c r="B17" s="5" t="s">
        <v>10</v>
      </c>
      <c r="C17" s="180"/>
      <c r="D17" s="180">
        <v>1.1069620200000001</v>
      </c>
      <c r="E17" s="180"/>
      <c r="F17" s="180"/>
      <c r="G17" s="180"/>
      <c r="H17" s="180"/>
    </row>
    <row r="18" spans="1:8" ht="18" customHeight="1" x14ac:dyDescent="0.25">
      <c r="A18" s="181">
        <v>6</v>
      </c>
      <c r="B18" s="5" t="s">
        <v>12</v>
      </c>
      <c r="C18" s="180"/>
      <c r="D18" s="180">
        <v>1.07811287</v>
      </c>
      <c r="E18" s="180"/>
      <c r="F18" s="180"/>
      <c r="G18" s="180"/>
      <c r="H18" s="180"/>
    </row>
    <row r="19" spans="1:8" ht="18" customHeight="1" x14ac:dyDescent="0.25">
      <c r="A19" s="181">
        <v>7</v>
      </c>
      <c r="B19" s="5" t="s">
        <v>14</v>
      </c>
      <c r="C19" s="180"/>
      <c r="D19" s="180">
        <v>1.11502922</v>
      </c>
      <c r="E19" s="180"/>
      <c r="F19" s="180"/>
      <c r="G19" s="180"/>
      <c r="H19" s="180"/>
    </row>
    <row r="20" spans="1:8" ht="18" customHeight="1" x14ac:dyDescent="0.25">
      <c r="A20" s="187"/>
      <c r="B20" s="188"/>
      <c r="C20" s="189"/>
      <c r="D20" s="189"/>
      <c r="E20" s="189"/>
      <c r="F20" s="189"/>
      <c r="G20" s="189"/>
      <c r="H20" s="189"/>
    </row>
    <row r="21" spans="1:8" ht="18" customHeight="1" x14ac:dyDescent="0.25">
      <c r="A21" s="187"/>
      <c r="B21" s="188"/>
      <c r="C21" s="189"/>
      <c r="D21" s="189"/>
      <c r="E21" s="189"/>
      <c r="F21" s="189"/>
      <c r="G21" s="189"/>
      <c r="H21" s="189"/>
    </row>
    <row r="22" spans="1:8" x14ac:dyDescent="0.25">
      <c r="A22" s="183" t="s">
        <v>117</v>
      </c>
      <c r="B22" s="183"/>
      <c r="C22" s="183"/>
    </row>
    <row r="23" spans="1:8" x14ac:dyDescent="0.25">
      <c r="A23" s="190" t="s">
        <v>169</v>
      </c>
      <c r="B23" s="190"/>
      <c r="C23" s="190"/>
    </row>
  </sheetData>
  <mergeCells count="5">
    <mergeCell ref="A7:H8"/>
    <mergeCell ref="A10:A12"/>
    <mergeCell ref="B10:B12"/>
    <mergeCell ref="C10:H11"/>
    <mergeCell ref="A22:C22"/>
  </mergeCells>
  <pageMargins left="1.1417322834645669" right="0.39370078740157483" top="0.74803149606299213" bottom="0.74803149606299213" header="0.31496062992125984" footer="0.31496062992125984"/>
  <pageSetup paperSize="9" scale="7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zoomScaleSheetLayoutView="100" workbookViewId="0">
      <selection activeCell="G1" sqref="G1:G3"/>
    </sheetView>
  </sheetViews>
  <sheetFormatPr defaultRowHeight="18.75" x14ac:dyDescent="0.3"/>
  <cols>
    <col min="1" max="1" width="5.7109375" style="111" customWidth="1"/>
    <col min="2" max="2" width="52.7109375" style="111" customWidth="1"/>
    <col min="3" max="3" width="13.140625" style="111" customWidth="1"/>
    <col min="4" max="4" width="10.85546875" style="111" customWidth="1"/>
    <col min="5" max="5" width="12.28515625" style="111" customWidth="1"/>
    <col min="6" max="6" width="17" style="111" customWidth="1"/>
    <col min="7" max="252" width="9.140625" style="111"/>
    <col min="253" max="253" width="24.42578125" style="111" customWidth="1"/>
    <col min="254" max="254" width="13.42578125" style="111" customWidth="1"/>
    <col min="255" max="255" width="11.7109375" style="111" customWidth="1"/>
    <col min="256" max="256" width="0" style="111" hidden="1" customWidth="1"/>
    <col min="257" max="257" width="11" style="111" customWidth="1"/>
    <col min="258" max="258" width="11.140625" style="111" customWidth="1"/>
    <col min="259" max="259" width="10.28515625" style="111" customWidth="1"/>
    <col min="260" max="260" width="10.85546875" style="111" customWidth="1"/>
    <col min="261" max="261" width="12" style="111" customWidth="1"/>
    <col min="262" max="508" width="9.140625" style="111"/>
    <col min="509" max="509" width="24.42578125" style="111" customWidth="1"/>
    <col min="510" max="510" width="13.42578125" style="111" customWidth="1"/>
    <col min="511" max="511" width="11.7109375" style="111" customWidth="1"/>
    <col min="512" max="512" width="0" style="111" hidden="1" customWidth="1"/>
    <col min="513" max="513" width="11" style="111" customWidth="1"/>
    <col min="514" max="514" width="11.140625" style="111" customWidth="1"/>
    <col min="515" max="515" width="10.28515625" style="111" customWidth="1"/>
    <col min="516" max="516" width="10.85546875" style="111" customWidth="1"/>
    <col min="517" max="517" width="12" style="111" customWidth="1"/>
    <col min="518" max="764" width="9.140625" style="111"/>
    <col min="765" max="765" width="24.42578125" style="111" customWidth="1"/>
    <col min="766" max="766" width="13.42578125" style="111" customWidth="1"/>
    <col min="767" max="767" width="11.7109375" style="111" customWidth="1"/>
    <col min="768" max="768" width="0" style="111" hidden="1" customWidth="1"/>
    <col min="769" max="769" width="11" style="111" customWidth="1"/>
    <col min="770" max="770" width="11.140625" style="111" customWidth="1"/>
    <col min="771" max="771" width="10.28515625" style="111" customWidth="1"/>
    <col min="772" max="772" width="10.85546875" style="111" customWidth="1"/>
    <col min="773" max="773" width="12" style="111" customWidth="1"/>
    <col min="774" max="1020" width="9.140625" style="111"/>
    <col min="1021" max="1021" width="24.42578125" style="111" customWidth="1"/>
    <col min="1022" max="1022" width="13.42578125" style="111" customWidth="1"/>
    <col min="1023" max="1023" width="11.7109375" style="111" customWidth="1"/>
    <col min="1024" max="1024" width="0" style="111" hidden="1" customWidth="1"/>
    <col min="1025" max="1025" width="11" style="111" customWidth="1"/>
    <col min="1026" max="1026" width="11.140625" style="111" customWidth="1"/>
    <col min="1027" max="1027" width="10.28515625" style="111" customWidth="1"/>
    <col min="1028" max="1028" width="10.85546875" style="111" customWidth="1"/>
    <col min="1029" max="1029" width="12" style="111" customWidth="1"/>
    <col min="1030" max="1276" width="9.140625" style="111"/>
    <col min="1277" max="1277" width="24.42578125" style="111" customWidth="1"/>
    <col min="1278" max="1278" width="13.42578125" style="111" customWidth="1"/>
    <col min="1279" max="1279" width="11.7109375" style="111" customWidth="1"/>
    <col min="1280" max="1280" width="0" style="111" hidden="1" customWidth="1"/>
    <col min="1281" max="1281" width="11" style="111" customWidth="1"/>
    <col min="1282" max="1282" width="11.140625" style="111" customWidth="1"/>
    <col min="1283" max="1283" width="10.28515625" style="111" customWidth="1"/>
    <col min="1284" max="1284" width="10.85546875" style="111" customWidth="1"/>
    <col min="1285" max="1285" width="12" style="111" customWidth="1"/>
    <col min="1286" max="1532" width="9.140625" style="111"/>
    <col min="1533" max="1533" width="24.42578125" style="111" customWidth="1"/>
    <col min="1534" max="1534" width="13.42578125" style="111" customWidth="1"/>
    <col min="1535" max="1535" width="11.7109375" style="111" customWidth="1"/>
    <col min="1536" max="1536" width="0" style="111" hidden="1" customWidth="1"/>
    <col min="1537" max="1537" width="11" style="111" customWidth="1"/>
    <col min="1538" max="1538" width="11.140625" style="111" customWidth="1"/>
    <col min="1539" max="1539" width="10.28515625" style="111" customWidth="1"/>
    <col min="1540" max="1540" width="10.85546875" style="111" customWidth="1"/>
    <col min="1541" max="1541" width="12" style="111" customWidth="1"/>
    <col min="1542" max="1788" width="9.140625" style="111"/>
    <col min="1789" max="1789" width="24.42578125" style="111" customWidth="1"/>
    <col min="1790" max="1790" width="13.42578125" style="111" customWidth="1"/>
    <col min="1791" max="1791" width="11.7109375" style="111" customWidth="1"/>
    <col min="1792" max="1792" width="0" style="111" hidden="1" customWidth="1"/>
    <col min="1793" max="1793" width="11" style="111" customWidth="1"/>
    <col min="1794" max="1794" width="11.140625" style="111" customWidth="1"/>
    <col min="1795" max="1795" width="10.28515625" style="111" customWidth="1"/>
    <col min="1796" max="1796" width="10.85546875" style="111" customWidth="1"/>
    <col min="1797" max="1797" width="12" style="111" customWidth="1"/>
    <col min="1798" max="2044" width="9.140625" style="111"/>
    <col min="2045" max="2045" width="24.42578125" style="111" customWidth="1"/>
    <col min="2046" max="2046" width="13.42578125" style="111" customWidth="1"/>
    <col min="2047" max="2047" width="11.7109375" style="111" customWidth="1"/>
    <col min="2048" max="2048" width="0" style="111" hidden="1" customWidth="1"/>
    <col min="2049" max="2049" width="11" style="111" customWidth="1"/>
    <col min="2050" max="2050" width="11.140625" style="111" customWidth="1"/>
    <col min="2051" max="2051" width="10.28515625" style="111" customWidth="1"/>
    <col min="2052" max="2052" width="10.85546875" style="111" customWidth="1"/>
    <col min="2053" max="2053" width="12" style="111" customWidth="1"/>
    <col min="2054" max="2300" width="9.140625" style="111"/>
    <col min="2301" max="2301" width="24.42578125" style="111" customWidth="1"/>
    <col min="2302" max="2302" width="13.42578125" style="111" customWidth="1"/>
    <col min="2303" max="2303" width="11.7109375" style="111" customWidth="1"/>
    <col min="2304" max="2304" width="0" style="111" hidden="1" customWidth="1"/>
    <col min="2305" max="2305" width="11" style="111" customWidth="1"/>
    <col min="2306" max="2306" width="11.140625" style="111" customWidth="1"/>
    <col min="2307" max="2307" width="10.28515625" style="111" customWidth="1"/>
    <col min="2308" max="2308" width="10.85546875" style="111" customWidth="1"/>
    <col min="2309" max="2309" width="12" style="111" customWidth="1"/>
    <col min="2310" max="2556" width="9.140625" style="111"/>
    <col min="2557" max="2557" width="24.42578125" style="111" customWidth="1"/>
    <col min="2558" max="2558" width="13.42578125" style="111" customWidth="1"/>
    <col min="2559" max="2559" width="11.7109375" style="111" customWidth="1"/>
    <col min="2560" max="2560" width="0" style="111" hidden="1" customWidth="1"/>
    <col min="2561" max="2561" width="11" style="111" customWidth="1"/>
    <col min="2562" max="2562" width="11.140625" style="111" customWidth="1"/>
    <col min="2563" max="2563" width="10.28515625" style="111" customWidth="1"/>
    <col min="2564" max="2564" width="10.85546875" style="111" customWidth="1"/>
    <col min="2565" max="2565" width="12" style="111" customWidth="1"/>
    <col min="2566" max="2812" width="9.140625" style="111"/>
    <col min="2813" max="2813" width="24.42578125" style="111" customWidth="1"/>
    <col min="2814" max="2814" width="13.42578125" style="111" customWidth="1"/>
    <col min="2815" max="2815" width="11.7109375" style="111" customWidth="1"/>
    <col min="2816" max="2816" width="0" style="111" hidden="1" customWidth="1"/>
    <col min="2817" max="2817" width="11" style="111" customWidth="1"/>
    <col min="2818" max="2818" width="11.140625" style="111" customWidth="1"/>
    <col min="2819" max="2819" width="10.28515625" style="111" customWidth="1"/>
    <col min="2820" max="2820" width="10.85546875" style="111" customWidth="1"/>
    <col min="2821" max="2821" width="12" style="111" customWidth="1"/>
    <col min="2822" max="3068" width="9.140625" style="111"/>
    <col min="3069" max="3069" width="24.42578125" style="111" customWidth="1"/>
    <col min="3070" max="3070" width="13.42578125" style="111" customWidth="1"/>
    <col min="3071" max="3071" width="11.7109375" style="111" customWidth="1"/>
    <col min="3072" max="3072" width="0" style="111" hidden="1" customWidth="1"/>
    <col min="3073" max="3073" width="11" style="111" customWidth="1"/>
    <col min="3074" max="3074" width="11.140625" style="111" customWidth="1"/>
    <col min="3075" max="3075" width="10.28515625" style="111" customWidth="1"/>
    <col min="3076" max="3076" width="10.85546875" style="111" customWidth="1"/>
    <col min="3077" max="3077" width="12" style="111" customWidth="1"/>
    <col min="3078" max="3324" width="9.140625" style="111"/>
    <col min="3325" max="3325" width="24.42578125" style="111" customWidth="1"/>
    <col min="3326" max="3326" width="13.42578125" style="111" customWidth="1"/>
    <col min="3327" max="3327" width="11.7109375" style="111" customWidth="1"/>
    <col min="3328" max="3328" width="0" style="111" hidden="1" customWidth="1"/>
    <col min="3329" max="3329" width="11" style="111" customWidth="1"/>
    <col min="3330" max="3330" width="11.140625" style="111" customWidth="1"/>
    <col min="3331" max="3331" width="10.28515625" style="111" customWidth="1"/>
    <col min="3332" max="3332" width="10.85546875" style="111" customWidth="1"/>
    <col min="3333" max="3333" width="12" style="111" customWidth="1"/>
    <col min="3334" max="3580" width="9.140625" style="111"/>
    <col min="3581" max="3581" width="24.42578125" style="111" customWidth="1"/>
    <col min="3582" max="3582" width="13.42578125" style="111" customWidth="1"/>
    <col min="3583" max="3583" width="11.7109375" style="111" customWidth="1"/>
    <col min="3584" max="3584" width="0" style="111" hidden="1" customWidth="1"/>
    <col min="3585" max="3585" width="11" style="111" customWidth="1"/>
    <col min="3586" max="3586" width="11.140625" style="111" customWidth="1"/>
    <col min="3587" max="3587" width="10.28515625" style="111" customWidth="1"/>
    <col min="3588" max="3588" width="10.85546875" style="111" customWidth="1"/>
    <col min="3589" max="3589" width="12" style="111" customWidth="1"/>
    <col min="3590" max="3836" width="9.140625" style="111"/>
    <col min="3837" max="3837" width="24.42578125" style="111" customWidth="1"/>
    <col min="3838" max="3838" width="13.42578125" style="111" customWidth="1"/>
    <col min="3839" max="3839" width="11.7109375" style="111" customWidth="1"/>
    <col min="3840" max="3840" width="0" style="111" hidden="1" customWidth="1"/>
    <col min="3841" max="3841" width="11" style="111" customWidth="1"/>
    <col min="3842" max="3842" width="11.140625" style="111" customWidth="1"/>
    <col min="3843" max="3843" width="10.28515625" style="111" customWidth="1"/>
    <col min="3844" max="3844" width="10.85546875" style="111" customWidth="1"/>
    <col min="3845" max="3845" width="12" style="111" customWidth="1"/>
    <col min="3846" max="4092" width="9.140625" style="111"/>
    <col min="4093" max="4093" width="24.42578125" style="111" customWidth="1"/>
    <col min="4094" max="4094" width="13.42578125" style="111" customWidth="1"/>
    <col min="4095" max="4095" width="11.7109375" style="111" customWidth="1"/>
    <col min="4096" max="4096" width="0" style="111" hidden="1" customWidth="1"/>
    <col min="4097" max="4097" width="11" style="111" customWidth="1"/>
    <col min="4098" max="4098" width="11.140625" style="111" customWidth="1"/>
    <col min="4099" max="4099" width="10.28515625" style="111" customWidth="1"/>
    <col min="4100" max="4100" width="10.85546875" style="111" customWidth="1"/>
    <col min="4101" max="4101" width="12" style="111" customWidth="1"/>
    <col min="4102" max="4348" width="9.140625" style="111"/>
    <col min="4349" max="4349" width="24.42578125" style="111" customWidth="1"/>
    <col min="4350" max="4350" width="13.42578125" style="111" customWidth="1"/>
    <col min="4351" max="4351" width="11.7109375" style="111" customWidth="1"/>
    <col min="4352" max="4352" width="0" style="111" hidden="1" customWidth="1"/>
    <col min="4353" max="4353" width="11" style="111" customWidth="1"/>
    <col min="4354" max="4354" width="11.140625" style="111" customWidth="1"/>
    <col min="4355" max="4355" width="10.28515625" style="111" customWidth="1"/>
    <col min="4356" max="4356" width="10.85546875" style="111" customWidth="1"/>
    <col min="4357" max="4357" width="12" style="111" customWidth="1"/>
    <col min="4358" max="4604" width="9.140625" style="111"/>
    <col min="4605" max="4605" width="24.42578125" style="111" customWidth="1"/>
    <col min="4606" max="4606" width="13.42578125" style="111" customWidth="1"/>
    <col min="4607" max="4607" width="11.7109375" style="111" customWidth="1"/>
    <col min="4608" max="4608" width="0" style="111" hidden="1" customWidth="1"/>
    <col min="4609" max="4609" width="11" style="111" customWidth="1"/>
    <col min="4610" max="4610" width="11.140625" style="111" customWidth="1"/>
    <col min="4611" max="4611" width="10.28515625" style="111" customWidth="1"/>
    <col min="4612" max="4612" width="10.85546875" style="111" customWidth="1"/>
    <col min="4613" max="4613" width="12" style="111" customWidth="1"/>
    <col min="4614" max="4860" width="9.140625" style="111"/>
    <col min="4861" max="4861" width="24.42578125" style="111" customWidth="1"/>
    <col min="4862" max="4862" width="13.42578125" style="111" customWidth="1"/>
    <col min="4863" max="4863" width="11.7109375" style="111" customWidth="1"/>
    <col min="4864" max="4864" width="0" style="111" hidden="1" customWidth="1"/>
    <col min="4865" max="4865" width="11" style="111" customWidth="1"/>
    <col min="4866" max="4866" width="11.140625" style="111" customWidth="1"/>
    <col min="4867" max="4867" width="10.28515625" style="111" customWidth="1"/>
    <col min="4868" max="4868" width="10.85546875" style="111" customWidth="1"/>
    <col min="4869" max="4869" width="12" style="111" customWidth="1"/>
    <col min="4870" max="5116" width="9.140625" style="111"/>
    <col min="5117" max="5117" width="24.42578125" style="111" customWidth="1"/>
    <col min="5118" max="5118" width="13.42578125" style="111" customWidth="1"/>
    <col min="5119" max="5119" width="11.7109375" style="111" customWidth="1"/>
    <col min="5120" max="5120" width="0" style="111" hidden="1" customWidth="1"/>
    <col min="5121" max="5121" width="11" style="111" customWidth="1"/>
    <col min="5122" max="5122" width="11.140625" style="111" customWidth="1"/>
    <col min="5123" max="5123" width="10.28515625" style="111" customWidth="1"/>
    <col min="5124" max="5124" width="10.85546875" style="111" customWidth="1"/>
    <col min="5125" max="5125" width="12" style="111" customWidth="1"/>
    <col min="5126" max="5372" width="9.140625" style="111"/>
    <col min="5373" max="5373" width="24.42578125" style="111" customWidth="1"/>
    <col min="5374" max="5374" width="13.42578125" style="111" customWidth="1"/>
    <col min="5375" max="5375" width="11.7109375" style="111" customWidth="1"/>
    <col min="5376" max="5376" width="0" style="111" hidden="1" customWidth="1"/>
    <col min="5377" max="5377" width="11" style="111" customWidth="1"/>
    <col min="5378" max="5378" width="11.140625" style="111" customWidth="1"/>
    <col min="5379" max="5379" width="10.28515625" style="111" customWidth="1"/>
    <col min="5380" max="5380" width="10.85546875" style="111" customWidth="1"/>
    <col min="5381" max="5381" width="12" style="111" customWidth="1"/>
    <col min="5382" max="5628" width="9.140625" style="111"/>
    <col min="5629" max="5629" width="24.42578125" style="111" customWidth="1"/>
    <col min="5630" max="5630" width="13.42578125" style="111" customWidth="1"/>
    <col min="5631" max="5631" width="11.7109375" style="111" customWidth="1"/>
    <col min="5632" max="5632" width="0" style="111" hidden="1" customWidth="1"/>
    <col min="5633" max="5633" width="11" style="111" customWidth="1"/>
    <col min="5634" max="5634" width="11.140625" style="111" customWidth="1"/>
    <col min="5635" max="5635" width="10.28515625" style="111" customWidth="1"/>
    <col min="5636" max="5636" width="10.85546875" style="111" customWidth="1"/>
    <col min="5637" max="5637" width="12" style="111" customWidth="1"/>
    <col min="5638" max="5884" width="9.140625" style="111"/>
    <col min="5885" max="5885" width="24.42578125" style="111" customWidth="1"/>
    <col min="5886" max="5886" width="13.42578125" style="111" customWidth="1"/>
    <col min="5887" max="5887" width="11.7109375" style="111" customWidth="1"/>
    <col min="5888" max="5888" width="0" style="111" hidden="1" customWidth="1"/>
    <col min="5889" max="5889" width="11" style="111" customWidth="1"/>
    <col min="5890" max="5890" width="11.140625" style="111" customWidth="1"/>
    <col min="5891" max="5891" width="10.28515625" style="111" customWidth="1"/>
    <col min="5892" max="5892" width="10.85546875" style="111" customWidth="1"/>
    <col min="5893" max="5893" width="12" style="111" customWidth="1"/>
    <col min="5894" max="6140" width="9.140625" style="111"/>
    <col min="6141" max="6141" width="24.42578125" style="111" customWidth="1"/>
    <col min="6142" max="6142" width="13.42578125" style="111" customWidth="1"/>
    <col min="6143" max="6143" width="11.7109375" style="111" customWidth="1"/>
    <col min="6144" max="6144" width="0" style="111" hidden="1" customWidth="1"/>
    <col min="6145" max="6145" width="11" style="111" customWidth="1"/>
    <col min="6146" max="6146" width="11.140625" style="111" customWidth="1"/>
    <col min="6147" max="6147" width="10.28515625" style="111" customWidth="1"/>
    <col min="6148" max="6148" width="10.85546875" style="111" customWidth="1"/>
    <col min="6149" max="6149" width="12" style="111" customWidth="1"/>
    <col min="6150" max="6396" width="9.140625" style="111"/>
    <col min="6397" max="6397" width="24.42578125" style="111" customWidth="1"/>
    <col min="6398" max="6398" width="13.42578125" style="111" customWidth="1"/>
    <col min="6399" max="6399" width="11.7109375" style="111" customWidth="1"/>
    <col min="6400" max="6400" width="0" style="111" hidden="1" customWidth="1"/>
    <col min="6401" max="6401" width="11" style="111" customWidth="1"/>
    <col min="6402" max="6402" width="11.140625" style="111" customWidth="1"/>
    <col min="6403" max="6403" width="10.28515625" style="111" customWidth="1"/>
    <col min="6404" max="6404" width="10.85546875" style="111" customWidth="1"/>
    <col min="6405" max="6405" width="12" style="111" customWidth="1"/>
    <col min="6406" max="6652" width="9.140625" style="111"/>
    <col min="6653" max="6653" width="24.42578125" style="111" customWidth="1"/>
    <col min="6654" max="6654" width="13.42578125" style="111" customWidth="1"/>
    <col min="6655" max="6655" width="11.7109375" style="111" customWidth="1"/>
    <col min="6656" max="6656" width="0" style="111" hidden="1" customWidth="1"/>
    <col min="6657" max="6657" width="11" style="111" customWidth="1"/>
    <col min="6658" max="6658" width="11.140625" style="111" customWidth="1"/>
    <col min="6659" max="6659" width="10.28515625" style="111" customWidth="1"/>
    <col min="6660" max="6660" width="10.85546875" style="111" customWidth="1"/>
    <col min="6661" max="6661" width="12" style="111" customWidth="1"/>
    <col min="6662" max="6908" width="9.140625" style="111"/>
    <col min="6909" max="6909" width="24.42578125" style="111" customWidth="1"/>
    <col min="6910" max="6910" width="13.42578125" style="111" customWidth="1"/>
    <col min="6911" max="6911" width="11.7109375" style="111" customWidth="1"/>
    <col min="6912" max="6912" width="0" style="111" hidden="1" customWidth="1"/>
    <col min="6913" max="6913" width="11" style="111" customWidth="1"/>
    <col min="6914" max="6914" width="11.140625" style="111" customWidth="1"/>
    <col min="6915" max="6915" width="10.28515625" style="111" customWidth="1"/>
    <col min="6916" max="6916" width="10.85546875" style="111" customWidth="1"/>
    <col min="6917" max="6917" width="12" style="111" customWidth="1"/>
    <col min="6918" max="7164" width="9.140625" style="111"/>
    <col min="7165" max="7165" width="24.42578125" style="111" customWidth="1"/>
    <col min="7166" max="7166" width="13.42578125" style="111" customWidth="1"/>
    <col min="7167" max="7167" width="11.7109375" style="111" customWidth="1"/>
    <col min="7168" max="7168" width="0" style="111" hidden="1" customWidth="1"/>
    <col min="7169" max="7169" width="11" style="111" customWidth="1"/>
    <col min="7170" max="7170" width="11.140625" style="111" customWidth="1"/>
    <col min="7171" max="7171" width="10.28515625" style="111" customWidth="1"/>
    <col min="7172" max="7172" width="10.85546875" style="111" customWidth="1"/>
    <col min="7173" max="7173" width="12" style="111" customWidth="1"/>
    <col min="7174" max="7420" width="9.140625" style="111"/>
    <col min="7421" max="7421" width="24.42578125" style="111" customWidth="1"/>
    <col min="7422" max="7422" width="13.42578125" style="111" customWidth="1"/>
    <col min="7423" max="7423" width="11.7109375" style="111" customWidth="1"/>
    <col min="7424" max="7424" width="0" style="111" hidden="1" customWidth="1"/>
    <col min="7425" max="7425" width="11" style="111" customWidth="1"/>
    <col min="7426" max="7426" width="11.140625" style="111" customWidth="1"/>
    <col min="7427" max="7427" width="10.28515625" style="111" customWidth="1"/>
    <col min="7428" max="7428" width="10.85546875" style="111" customWidth="1"/>
    <col min="7429" max="7429" width="12" style="111" customWidth="1"/>
    <col min="7430" max="7676" width="9.140625" style="111"/>
    <col min="7677" max="7677" width="24.42578125" style="111" customWidth="1"/>
    <col min="7678" max="7678" width="13.42578125" style="111" customWidth="1"/>
    <col min="7679" max="7679" width="11.7109375" style="111" customWidth="1"/>
    <col min="7680" max="7680" width="0" style="111" hidden="1" customWidth="1"/>
    <col min="7681" max="7681" width="11" style="111" customWidth="1"/>
    <col min="7682" max="7682" width="11.140625" style="111" customWidth="1"/>
    <col min="7683" max="7683" width="10.28515625" style="111" customWidth="1"/>
    <col min="7684" max="7684" width="10.85546875" style="111" customWidth="1"/>
    <col min="7685" max="7685" width="12" style="111" customWidth="1"/>
    <col min="7686" max="7932" width="9.140625" style="111"/>
    <col min="7933" max="7933" width="24.42578125" style="111" customWidth="1"/>
    <col min="7934" max="7934" width="13.42578125" style="111" customWidth="1"/>
    <col min="7935" max="7935" width="11.7109375" style="111" customWidth="1"/>
    <col min="7936" max="7936" width="0" style="111" hidden="1" customWidth="1"/>
    <col min="7937" max="7937" width="11" style="111" customWidth="1"/>
    <col min="7938" max="7938" width="11.140625" style="111" customWidth="1"/>
    <col min="7939" max="7939" width="10.28515625" style="111" customWidth="1"/>
    <col min="7940" max="7940" width="10.85546875" style="111" customWidth="1"/>
    <col min="7941" max="7941" width="12" style="111" customWidth="1"/>
    <col min="7942" max="8188" width="9.140625" style="111"/>
    <col min="8189" max="8189" width="24.42578125" style="111" customWidth="1"/>
    <col min="8190" max="8190" width="13.42578125" style="111" customWidth="1"/>
    <col min="8191" max="8191" width="11.7109375" style="111" customWidth="1"/>
    <col min="8192" max="8192" width="0" style="111" hidden="1" customWidth="1"/>
    <col min="8193" max="8193" width="11" style="111" customWidth="1"/>
    <col min="8194" max="8194" width="11.140625" style="111" customWidth="1"/>
    <col min="8195" max="8195" width="10.28515625" style="111" customWidth="1"/>
    <col min="8196" max="8196" width="10.85546875" style="111" customWidth="1"/>
    <col min="8197" max="8197" width="12" style="111" customWidth="1"/>
    <col min="8198" max="8444" width="9.140625" style="111"/>
    <col min="8445" max="8445" width="24.42578125" style="111" customWidth="1"/>
    <col min="8446" max="8446" width="13.42578125" style="111" customWidth="1"/>
    <col min="8447" max="8447" width="11.7109375" style="111" customWidth="1"/>
    <col min="8448" max="8448" width="0" style="111" hidden="1" customWidth="1"/>
    <col min="8449" max="8449" width="11" style="111" customWidth="1"/>
    <col min="8450" max="8450" width="11.140625" style="111" customWidth="1"/>
    <col min="8451" max="8451" width="10.28515625" style="111" customWidth="1"/>
    <col min="8452" max="8452" width="10.85546875" style="111" customWidth="1"/>
    <col min="8453" max="8453" width="12" style="111" customWidth="1"/>
    <col min="8454" max="8700" width="9.140625" style="111"/>
    <col min="8701" max="8701" width="24.42578125" style="111" customWidth="1"/>
    <col min="8702" max="8702" width="13.42578125" style="111" customWidth="1"/>
    <col min="8703" max="8703" width="11.7109375" style="111" customWidth="1"/>
    <col min="8704" max="8704" width="0" style="111" hidden="1" customWidth="1"/>
    <col min="8705" max="8705" width="11" style="111" customWidth="1"/>
    <col min="8706" max="8706" width="11.140625" style="111" customWidth="1"/>
    <col min="8707" max="8707" width="10.28515625" style="111" customWidth="1"/>
    <col min="8708" max="8708" width="10.85546875" style="111" customWidth="1"/>
    <col min="8709" max="8709" width="12" style="111" customWidth="1"/>
    <col min="8710" max="8956" width="9.140625" style="111"/>
    <col min="8957" max="8957" width="24.42578125" style="111" customWidth="1"/>
    <col min="8958" max="8958" width="13.42578125" style="111" customWidth="1"/>
    <col min="8959" max="8959" width="11.7109375" style="111" customWidth="1"/>
    <col min="8960" max="8960" width="0" style="111" hidden="1" customWidth="1"/>
    <col min="8961" max="8961" width="11" style="111" customWidth="1"/>
    <col min="8962" max="8962" width="11.140625" style="111" customWidth="1"/>
    <col min="8963" max="8963" width="10.28515625" style="111" customWidth="1"/>
    <col min="8964" max="8964" width="10.85546875" style="111" customWidth="1"/>
    <col min="8965" max="8965" width="12" style="111" customWidth="1"/>
    <col min="8966" max="9212" width="9.140625" style="111"/>
    <col min="9213" max="9213" width="24.42578125" style="111" customWidth="1"/>
    <col min="9214" max="9214" width="13.42578125" style="111" customWidth="1"/>
    <col min="9215" max="9215" width="11.7109375" style="111" customWidth="1"/>
    <col min="9216" max="9216" width="0" style="111" hidden="1" customWidth="1"/>
    <col min="9217" max="9217" width="11" style="111" customWidth="1"/>
    <col min="9218" max="9218" width="11.140625" style="111" customWidth="1"/>
    <col min="9219" max="9219" width="10.28515625" style="111" customWidth="1"/>
    <col min="9220" max="9220" width="10.85546875" style="111" customWidth="1"/>
    <col min="9221" max="9221" width="12" style="111" customWidth="1"/>
    <col min="9222" max="9468" width="9.140625" style="111"/>
    <col min="9469" max="9469" width="24.42578125" style="111" customWidth="1"/>
    <col min="9470" max="9470" width="13.42578125" style="111" customWidth="1"/>
    <col min="9471" max="9471" width="11.7109375" style="111" customWidth="1"/>
    <col min="9472" max="9472" width="0" style="111" hidden="1" customWidth="1"/>
    <col min="9473" max="9473" width="11" style="111" customWidth="1"/>
    <col min="9474" max="9474" width="11.140625" style="111" customWidth="1"/>
    <col min="9475" max="9475" width="10.28515625" style="111" customWidth="1"/>
    <col min="9476" max="9476" width="10.85546875" style="111" customWidth="1"/>
    <col min="9477" max="9477" width="12" style="111" customWidth="1"/>
    <col min="9478" max="9724" width="9.140625" style="111"/>
    <col min="9725" max="9725" width="24.42578125" style="111" customWidth="1"/>
    <col min="9726" max="9726" width="13.42578125" style="111" customWidth="1"/>
    <col min="9727" max="9727" width="11.7109375" style="111" customWidth="1"/>
    <col min="9728" max="9728" width="0" style="111" hidden="1" customWidth="1"/>
    <col min="9729" max="9729" width="11" style="111" customWidth="1"/>
    <col min="9730" max="9730" width="11.140625" style="111" customWidth="1"/>
    <col min="9731" max="9731" width="10.28515625" style="111" customWidth="1"/>
    <col min="9732" max="9732" width="10.85546875" style="111" customWidth="1"/>
    <col min="9733" max="9733" width="12" style="111" customWidth="1"/>
    <col min="9734" max="9980" width="9.140625" style="111"/>
    <col min="9981" max="9981" width="24.42578125" style="111" customWidth="1"/>
    <col min="9982" max="9982" width="13.42578125" style="111" customWidth="1"/>
    <col min="9983" max="9983" width="11.7109375" style="111" customWidth="1"/>
    <col min="9984" max="9984" width="0" style="111" hidden="1" customWidth="1"/>
    <col min="9985" max="9985" width="11" style="111" customWidth="1"/>
    <col min="9986" max="9986" width="11.140625" style="111" customWidth="1"/>
    <col min="9987" max="9987" width="10.28515625" style="111" customWidth="1"/>
    <col min="9988" max="9988" width="10.85546875" style="111" customWidth="1"/>
    <col min="9989" max="9989" width="12" style="111" customWidth="1"/>
    <col min="9990" max="10236" width="9.140625" style="111"/>
    <col min="10237" max="10237" width="24.42578125" style="111" customWidth="1"/>
    <col min="10238" max="10238" width="13.42578125" style="111" customWidth="1"/>
    <col min="10239" max="10239" width="11.7109375" style="111" customWidth="1"/>
    <col min="10240" max="10240" width="0" style="111" hidden="1" customWidth="1"/>
    <col min="10241" max="10241" width="11" style="111" customWidth="1"/>
    <col min="10242" max="10242" width="11.140625" style="111" customWidth="1"/>
    <col min="10243" max="10243" width="10.28515625" style="111" customWidth="1"/>
    <col min="10244" max="10244" width="10.85546875" style="111" customWidth="1"/>
    <col min="10245" max="10245" width="12" style="111" customWidth="1"/>
    <col min="10246" max="10492" width="9.140625" style="111"/>
    <col min="10493" max="10493" width="24.42578125" style="111" customWidth="1"/>
    <col min="10494" max="10494" width="13.42578125" style="111" customWidth="1"/>
    <col min="10495" max="10495" width="11.7109375" style="111" customWidth="1"/>
    <col min="10496" max="10496" width="0" style="111" hidden="1" customWidth="1"/>
    <col min="10497" max="10497" width="11" style="111" customWidth="1"/>
    <col min="10498" max="10498" width="11.140625" style="111" customWidth="1"/>
    <col min="10499" max="10499" width="10.28515625" style="111" customWidth="1"/>
    <col min="10500" max="10500" width="10.85546875" style="111" customWidth="1"/>
    <col min="10501" max="10501" width="12" style="111" customWidth="1"/>
    <col min="10502" max="10748" width="9.140625" style="111"/>
    <col min="10749" max="10749" width="24.42578125" style="111" customWidth="1"/>
    <col min="10750" max="10750" width="13.42578125" style="111" customWidth="1"/>
    <col min="10751" max="10751" width="11.7109375" style="111" customWidth="1"/>
    <col min="10752" max="10752" width="0" style="111" hidden="1" customWidth="1"/>
    <col min="10753" max="10753" width="11" style="111" customWidth="1"/>
    <col min="10754" max="10754" width="11.140625" style="111" customWidth="1"/>
    <col min="10755" max="10755" width="10.28515625" style="111" customWidth="1"/>
    <col min="10756" max="10756" width="10.85546875" style="111" customWidth="1"/>
    <col min="10757" max="10757" width="12" style="111" customWidth="1"/>
    <col min="10758" max="11004" width="9.140625" style="111"/>
    <col min="11005" max="11005" width="24.42578125" style="111" customWidth="1"/>
    <col min="11006" max="11006" width="13.42578125" style="111" customWidth="1"/>
    <col min="11007" max="11007" width="11.7109375" style="111" customWidth="1"/>
    <col min="11008" max="11008" width="0" style="111" hidden="1" customWidth="1"/>
    <col min="11009" max="11009" width="11" style="111" customWidth="1"/>
    <col min="11010" max="11010" width="11.140625" style="111" customWidth="1"/>
    <col min="11011" max="11011" width="10.28515625" style="111" customWidth="1"/>
    <col min="11012" max="11012" width="10.85546875" style="111" customWidth="1"/>
    <col min="11013" max="11013" width="12" style="111" customWidth="1"/>
    <col min="11014" max="11260" width="9.140625" style="111"/>
    <col min="11261" max="11261" width="24.42578125" style="111" customWidth="1"/>
    <col min="11262" max="11262" width="13.42578125" style="111" customWidth="1"/>
    <col min="11263" max="11263" width="11.7109375" style="111" customWidth="1"/>
    <col min="11264" max="11264" width="0" style="111" hidden="1" customWidth="1"/>
    <col min="11265" max="11265" width="11" style="111" customWidth="1"/>
    <col min="11266" max="11266" width="11.140625" style="111" customWidth="1"/>
    <col min="11267" max="11267" width="10.28515625" style="111" customWidth="1"/>
    <col min="11268" max="11268" width="10.85546875" style="111" customWidth="1"/>
    <col min="11269" max="11269" width="12" style="111" customWidth="1"/>
    <col min="11270" max="11516" width="9.140625" style="111"/>
    <col min="11517" max="11517" width="24.42578125" style="111" customWidth="1"/>
    <col min="11518" max="11518" width="13.42578125" style="111" customWidth="1"/>
    <col min="11519" max="11519" width="11.7109375" style="111" customWidth="1"/>
    <col min="11520" max="11520" width="0" style="111" hidden="1" customWidth="1"/>
    <col min="11521" max="11521" width="11" style="111" customWidth="1"/>
    <col min="11522" max="11522" width="11.140625" style="111" customWidth="1"/>
    <col min="11523" max="11523" width="10.28515625" style="111" customWidth="1"/>
    <col min="11524" max="11524" width="10.85546875" style="111" customWidth="1"/>
    <col min="11525" max="11525" width="12" style="111" customWidth="1"/>
    <col min="11526" max="11772" width="9.140625" style="111"/>
    <col min="11773" max="11773" width="24.42578125" style="111" customWidth="1"/>
    <col min="11774" max="11774" width="13.42578125" style="111" customWidth="1"/>
    <col min="11775" max="11775" width="11.7109375" style="111" customWidth="1"/>
    <col min="11776" max="11776" width="0" style="111" hidden="1" customWidth="1"/>
    <col min="11777" max="11777" width="11" style="111" customWidth="1"/>
    <col min="11778" max="11778" width="11.140625" style="111" customWidth="1"/>
    <col min="11779" max="11779" width="10.28515625" style="111" customWidth="1"/>
    <col min="11780" max="11780" width="10.85546875" style="111" customWidth="1"/>
    <col min="11781" max="11781" width="12" style="111" customWidth="1"/>
    <col min="11782" max="12028" width="9.140625" style="111"/>
    <col min="12029" max="12029" width="24.42578125" style="111" customWidth="1"/>
    <col min="12030" max="12030" width="13.42578125" style="111" customWidth="1"/>
    <col min="12031" max="12031" width="11.7109375" style="111" customWidth="1"/>
    <col min="12032" max="12032" width="0" style="111" hidden="1" customWidth="1"/>
    <col min="12033" max="12033" width="11" style="111" customWidth="1"/>
    <col min="12034" max="12034" width="11.140625" style="111" customWidth="1"/>
    <col min="12035" max="12035" width="10.28515625" style="111" customWidth="1"/>
    <col min="12036" max="12036" width="10.85546875" style="111" customWidth="1"/>
    <col min="12037" max="12037" width="12" style="111" customWidth="1"/>
    <col min="12038" max="12284" width="9.140625" style="111"/>
    <col min="12285" max="12285" width="24.42578125" style="111" customWidth="1"/>
    <col min="12286" max="12286" width="13.42578125" style="111" customWidth="1"/>
    <col min="12287" max="12287" width="11.7109375" style="111" customWidth="1"/>
    <col min="12288" max="12288" width="0" style="111" hidden="1" customWidth="1"/>
    <col min="12289" max="12289" width="11" style="111" customWidth="1"/>
    <col min="12290" max="12290" width="11.140625" style="111" customWidth="1"/>
    <col min="12291" max="12291" width="10.28515625" style="111" customWidth="1"/>
    <col min="12292" max="12292" width="10.85546875" style="111" customWidth="1"/>
    <col min="12293" max="12293" width="12" style="111" customWidth="1"/>
    <col min="12294" max="12540" width="9.140625" style="111"/>
    <col min="12541" max="12541" width="24.42578125" style="111" customWidth="1"/>
    <col min="12542" max="12542" width="13.42578125" style="111" customWidth="1"/>
    <col min="12543" max="12543" width="11.7109375" style="111" customWidth="1"/>
    <col min="12544" max="12544" width="0" style="111" hidden="1" customWidth="1"/>
    <col min="12545" max="12545" width="11" style="111" customWidth="1"/>
    <col min="12546" max="12546" width="11.140625" style="111" customWidth="1"/>
    <col min="12547" max="12547" width="10.28515625" style="111" customWidth="1"/>
    <col min="12548" max="12548" width="10.85546875" style="111" customWidth="1"/>
    <col min="12549" max="12549" width="12" style="111" customWidth="1"/>
    <col min="12550" max="12796" width="9.140625" style="111"/>
    <col min="12797" max="12797" width="24.42578125" style="111" customWidth="1"/>
    <col min="12798" max="12798" width="13.42578125" style="111" customWidth="1"/>
    <col min="12799" max="12799" width="11.7109375" style="111" customWidth="1"/>
    <col min="12800" max="12800" width="0" style="111" hidden="1" customWidth="1"/>
    <col min="12801" max="12801" width="11" style="111" customWidth="1"/>
    <col min="12802" max="12802" width="11.140625" style="111" customWidth="1"/>
    <col min="12803" max="12803" width="10.28515625" style="111" customWidth="1"/>
    <col min="12804" max="12804" width="10.85546875" style="111" customWidth="1"/>
    <col min="12805" max="12805" width="12" style="111" customWidth="1"/>
    <col min="12806" max="13052" width="9.140625" style="111"/>
    <col min="13053" max="13053" width="24.42578125" style="111" customWidth="1"/>
    <col min="13054" max="13054" width="13.42578125" style="111" customWidth="1"/>
    <col min="13055" max="13055" width="11.7109375" style="111" customWidth="1"/>
    <col min="13056" max="13056" width="0" style="111" hidden="1" customWidth="1"/>
    <col min="13057" max="13057" width="11" style="111" customWidth="1"/>
    <col min="13058" max="13058" width="11.140625" style="111" customWidth="1"/>
    <col min="13059" max="13059" width="10.28515625" style="111" customWidth="1"/>
    <col min="13060" max="13060" width="10.85546875" style="111" customWidth="1"/>
    <col min="13061" max="13061" width="12" style="111" customWidth="1"/>
    <col min="13062" max="13308" width="9.140625" style="111"/>
    <col min="13309" max="13309" width="24.42578125" style="111" customWidth="1"/>
    <col min="13310" max="13310" width="13.42578125" style="111" customWidth="1"/>
    <col min="13311" max="13311" width="11.7109375" style="111" customWidth="1"/>
    <col min="13312" max="13312" width="0" style="111" hidden="1" customWidth="1"/>
    <col min="13313" max="13313" width="11" style="111" customWidth="1"/>
    <col min="13314" max="13314" width="11.140625" style="111" customWidth="1"/>
    <col min="13315" max="13315" width="10.28515625" style="111" customWidth="1"/>
    <col min="13316" max="13316" width="10.85546875" style="111" customWidth="1"/>
    <col min="13317" max="13317" width="12" style="111" customWidth="1"/>
    <col min="13318" max="13564" width="9.140625" style="111"/>
    <col min="13565" max="13565" width="24.42578125" style="111" customWidth="1"/>
    <col min="13566" max="13566" width="13.42578125" style="111" customWidth="1"/>
    <col min="13567" max="13567" width="11.7109375" style="111" customWidth="1"/>
    <col min="13568" max="13568" width="0" style="111" hidden="1" customWidth="1"/>
    <col min="13569" max="13569" width="11" style="111" customWidth="1"/>
    <col min="13570" max="13570" width="11.140625" style="111" customWidth="1"/>
    <col min="13571" max="13571" width="10.28515625" style="111" customWidth="1"/>
    <col min="13572" max="13572" width="10.85546875" style="111" customWidth="1"/>
    <col min="13573" max="13573" width="12" style="111" customWidth="1"/>
    <col min="13574" max="13820" width="9.140625" style="111"/>
    <col min="13821" max="13821" width="24.42578125" style="111" customWidth="1"/>
    <col min="13822" max="13822" width="13.42578125" style="111" customWidth="1"/>
    <col min="13823" max="13823" width="11.7109375" style="111" customWidth="1"/>
    <col min="13824" max="13824" width="0" style="111" hidden="1" customWidth="1"/>
    <col min="13825" max="13825" width="11" style="111" customWidth="1"/>
    <col min="13826" max="13826" width="11.140625" style="111" customWidth="1"/>
    <col min="13827" max="13827" width="10.28515625" style="111" customWidth="1"/>
    <col min="13828" max="13828" width="10.85546875" style="111" customWidth="1"/>
    <col min="13829" max="13829" width="12" style="111" customWidth="1"/>
    <col min="13830" max="14076" width="9.140625" style="111"/>
    <col min="14077" max="14077" width="24.42578125" style="111" customWidth="1"/>
    <col min="14078" max="14078" width="13.42578125" style="111" customWidth="1"/>
    <col min="14079" max="14079" width="11.7109375" style="111" customWidth="1"/>
    <col min="14080" max="14080" width="0" style="111" hidden="1" customWidth="1"/>
    <col min="14081" max="14081" width="11" style="111" customWidth="1"/>
    <col min="14082" max="14082" width="11.140625" style="111" customWidth="1"/>
    <col min="14083" max="14083" width="10.28515625" style="111" customWidth="1"/>
    <col min="14084" max="14084" width="10.85546875" style="111" customWidth="1"/>
    <col min="14085" max="14085" width="12" style="111" customWidth="1"/>
    <col min="14086" max="14332" width="9.140625" style="111"/>
    <col min="14333" max="14333" width="24.42578125" style="111" customWidth="1"/>
    <col min="14334" max="14334" width="13.42578125" style="111" customWidth="1"/>
    <col min="14335" max="14335" width="11.7109375" style="111" customWidth="1"/>
    <col min="14336" max="14336" width="0" style="111" hidden="1" customWidth="1"/>
    <col min="14337" max="14337" width="11" style="111" customWidth="1"/>
    <col min="14338" max="14338" width="11.140625" style="111" customWidth="1"/>
    <col min="14339" max="14339" width="10.28515625" style="111" customWidth="1"/>
    <col min="14340" max="14340" width="10.85546875" style="111" customWidth="1"/>
    <col min="14341" max="14341" width="12" style="111" customWidth="1"/>
    <col min="14342" max="14588" width="9.140625" style="111"/>
    <col min="14589" max="14589" width="24.42578125" style="111" customWidth="1"/>
    <col min="14590" max="14590" width="13.42578125" style="111" customWidth="1"/>
    <col min="14591" max="14591" width="11.7109375" style="111" customWidth="1"/>
    <col min="14592" max="14592" width="0" style="111" hidden="1" customWidth="1"/>
    <col min="14593" max="14593" width="11" style="111" customWidth="1"/>
    <col min="14594" max="14594" width="11.140625" style="111" customWidth="1"/>
    <col min="14595" max="14595" width="10.28515625" style="111" customWidth="1"/>
    <col min="14596" max="14596" width="10.85546875" style="111" customWidth="1"/>
    <col min="14597" max="14597" width="12" style="111" customWidth="1"/>
    <col min="14598" max="14844" width="9.140625" style="111"/>
    <col min="14845" max="14845" width="24.42578125" style="111" customWidth="1"/>
    <col min="14846" max="14846" width="13.42578125" style="111" customWidth="1"/>
    <col min="14847" max="14847" width="11.7109375" style="111" customWidth="1"/>
    <col min="14848" max="14848" width="0" style="111" hidden="1" customWidth="1"/>
    <col min="14849" max="14849" width="11" style="111" customWidth="1"/>
    <col min="14850" max="14850" width="11.140625" style="111" customWidth="1"/>
    <col min="14851" max="14851" width="10.28515625" style="111" customWidth="1"/>
    <col min="14852" max="14852" width="10.85546875" style="111" customWidth="1"/>
    <col min="14853" max="14853" width="12" style="111" customWidth="1"/>
    <col min="14854" max="15100" width="9.140625" style="111"/>
    <col min="15101" max="15101" width="24.42578125" style="111" customWidth="1"/>
    <col min="15102" max="15102" width="13.42578125" style="111" customWidth="1"/>
    <col min="15103" max="15103" width="11.7109375" style="111" customWidth="1"/>
    <col min="15104" max="15104" width="0" style="111" hidden="1" customWidth="1"/>
    <col min="15105" max="15105" width="11" style="111" customWidth="1"/>
    <col min="15106" max="15106" width="11.140625" style="111" customWidth="1"/>
    <col min="15107" max="15107" width="10.28515625" style="111" customWidth="1"/>
    <col min="15108" max="15108" width="10.85546875" style="111" customWidth="1"/>
    <col min="15109" max="15109" width="12" style="111" customWidth="1"/>
    <col min="15110" max="15356" width="9.140625" style="111"/>
    <col min="15357" max="15357" width="24.42578125" style="111" customWidth="1"/>
    <col min="15358" max="15358" width="13.42578125" style="111" customWidth="1"/>
    <col min="15359" max="15359" width="11.7109375" style="111" customWidth="1"/>
    <col min="15360" max="15360" width="0" style="111" hidden="1" customWidth="1"/>
    <col min="15361" max="15361" width="11" style="111" customWidth="1"/>
    <col min="15362" max="15362" width="11.140625" style="111" customWidth="1"/>
    <col min="15363" max="15363" width="10.28515625" style="111" customWidth="1"/>
    <col min="15364" max="15364" width="10.85546875" style="111" customWidth="1"/>
    <col min="15365" max="15365" width="12" style="111" customWidth="1"/>
    <col min="15366" max="15612" width="9.140625" style="111"/>
    <col min="15613" max="15613" width="24.42578125" style="111" customWidth="1"/>
    <col min="15614" max="15614" width="13.42578125" style="111" customWidth="1"/>
    <col min="15615" max="15615" width="11.7109375" style="111" customWidth="1"/>
    <col min="15616" max="15616" width="0" style="111" hidden="1" customWidth="1"/>
    <col min="15617" max="15617" width="11" style="111" customWidth="1"/>
    <col min="15618" max="15618" width="11.140625" style="111" customWidth="1"/>
    <col min="15619" max="15619" width="10.28515625" style="111" customWidth="1"/>
    <col min="15620" max="15620" width="10.85546875" style="111" customWidth="1"/>
    <col min="15621" max="15621" width="12" style="111" customWidth="1"/>
    <col min="15622" max="15868" width="9.140625" style="111"/>
    <col min="15869" max="15869" width="24.42578125" style="111" customWidth="1"/>
    <col min="15870" max="15870" width="13.42578125" style="111" customWidth="1"/>
    <col min="15871" max="15871" width="11.7109375" style="111" customWidth="1"/>
    <col min="15872" max="15872" width="0" style="111" hidden="1" customWidth="1"/>
    <col min="15873" max="15873" width="11" style="111" customWidth="1"/>
    <col min="15874" max="15874" width="11.140625" style="111" customWidth="1"/>
    <col min="15875" max="15875" width="10.28515625" style="111" customWidth="1"/>
    <col min="15876" max="15876" width="10.85546875" style="111" customWidth="1"/>
    <col min="15877" max="15877" width="12" style="111" customWidth="1"/>
    <col min="15878" max="16124" width="9.140625" style="111"/>
    <col min="16125" max="16125" width="24.42578125" style="111" customWidth="1"/>
    <col min="16126" max="16126" width="13.42578125" style="111" customWidth="1"/>
    <col min="16127" max="16127" width="11.7109375" style="111" customWidth="1"/>
    <col min="16128" max="16128" width="0" style="111" hidden="1" customWidth="1"/>
    <col min="16129" max="16129" width="11" style="111" customWidth="1"/>
    <col min="16130" max="16130" width="11.140625" style="111" customWidth="1"/>
    <col min="16131" max="16131" width="10.28515625" style="111" customWidth="1"/>
    <col min="16132" max="16132" width="10.85546875" style="111" customWidth="1"/>
    <col min="16133" max="16133" width="12" style="111" customWidth="1"/>
    <col min="16134" max="16384" width="9.140625" style="111"/>
  </cols>
  <sheetData>
    <row r="1" spans="1:14" s="11" customFormat="1" ht="15" x14ac:dyDescent="0.25">
      <c r="A1" s="29"/>
      <c r="B1" s="29"/>
      <c r="C1" s="29"/>
      <c r="D1" s="29"/>
      <c r="E1" s="29"/>
      <c r="G1" s="168" t="s">
        <v>170</v>
      </c>
      <c r="H1" s="30"/>
    </row>
    <row r="2" spans="1:14" s="11" customFormat="1" ht="19.5" customHeight="1" x14ac:dyDescent="0.25">
      <c r="B2" s="145"/>
      <c r="C2" s="145"/>
      <c r="D2" s="145"/>
      <c r="E2" s="145"/>
      <c r="G2" s="168" t="s">
        <v>69</v>
      </c>
      <c r="H2" s="110"/>
      <c r="N2" s="16"/>
    </row>
    <row r="3" spans="1:14" s="11" customFormat="1" ht="21.75" customHeight="1" x14ac:dyDescent="0.25">
      <c r="A3" s="29"/>
      <c r="B3" s="29"/>
      <c r="C3" s="29"/>
      <c r="D3" s="29"/>
      <c r="E3" s="29"/>
      <c r="G3" s="168" t="s">
        <v>171</v>
      </c>
      <c r="H3" s="30"/>
    </row>
    <row r="4" spans="1:14" ht="27" customHeight="1" x14ac:dyDescent="0.3">
      <c r="B4" s="112"/>
      <c r="C4" s="112"/>
      <c r="D4" s="112"/>
      <c r="E4" s="113"/>
      <c r="F4" s="113"/>
    </row>
    <row r="5" spans="1:14" ht="27" hidden="1" customHeight="1" x14ac:dyDescent="0.3">
      <c r="B5" s="112"/>
      <c r="C5" s="112"/>
      <c r="D5" s="112"/>
      <c r="E5" s="113"/>
      <c r="F5" s="113"/>
    </row>
    <row r="6" spans="1:14" ht="19.5" customHeight="1" x14ac:dyDescent="0.3">
      <c r="A6" s="115" t="s">
        <v>175</v>
      </c>
      <c r="B6" s="115"/>
      <c r="C6" s="115"/>
      <c r="D6" s="115"/>
      <c r="E6" s="115"/>
      <c r="F6" s="115"/>
      <c r="G6" s="115"/>
    </row>
    <row r="7" spans="1:14" ht="19.5" customHeight="1" x14ac:dyDescent="0.3">
      <c r="A7" s="191" t="s">
        <v>176</v>
      </c>
      <c r="B7" s="191"/>
      <c r="C7" s="191"/>
      <c r="D7" s="191"/>
      <c r="E7" s="191"/>
      <c r="F7" s="191"/>
      <c r="G7" s="191"/>
    </row>
    <row r="8" spans="1:14" x14ac:dyDescent="0.3">
      <c r="A8" s="116"/>
      <c r="B8" s="117"/>
      <c r="C8" s="162"/>
      <c r="G8" s="163" t="s">
        <v>177</v>
      </c>
    </row>
    <row r="9" spans="1:14" ht="60" customHeight="1" x14ac:dyDescent="0.3">
      <c r="A9" s="120" t="s">
        <v>0</v>
      </c>
      <c r="B9" s="120" t="s">
        <v>140</v>
      </c>
      <c r="C9" s="121" t="s">
        <v>125</v>
      </c>
      <c r="D9" s="121"/>
      <c r="E9" s="121"/>
      <c r="F9" s="121"/>
      <c r="G9" s="121" t="s">
        <v>126</v>
      </c>
    </row>
    <row r="10" spans="1:14" ht="63" customHeight="1" x14ac:dyDescent="0.3">
      <c r="A10" s="122"/>
      <c r="B10" s="122"/>
      <c r="C10" s="123" t="s">
        <v>127</v>
      </c>
      <c r="D10" s="123" t="s">
        <v>128</v>
      </c>
      <c r="E10" s="123" t="s">
        <v>129</v>
      </c>
      <c r="F10" s="123" t="s">
        <v>130</v>
      </c>
      <c r="G10" s="121"/>
    </row>
    <row r="11" spans="1:14" s="147" customFormat="1" ht="12.75" customHeight="1" x14ac:dyDescent="0.25">
      <c r="A11" s="146">
        <v>1</v>
      </c>
      <c r="B11" s="146">
        <v>2</v>
      </c>
      <c r="C11" s="146">
        <v>3</v>
      </c>
      <c r="D11" s="146">
        <v>4</v>
      </c>
      <c r="E11" s="146">
        <v>5</v>
      </c>
      <c r="F11" s="146">
        <v>6</v>
      </c>
      <c r="G11" s="1">
        <v>8</v>
      </c>
    </row>
    <row r="12" spans="1:14" s="195" customFormat="1" ht="19.5" customHeight="1" x14ac:dyDescent="0.3">
      <c r="A12" s="192" t="s">
        <v>1</v>
      </c>
      <c r="B12" s="125" t="s">
        <v>2</v>
      </c>
      <c r="C12" s="193"/>
      <c r="D12" s="193"/>
      <c r="E12" s="193"/>
      <c r="F12" s="194"/>
      <c r="G12" s="127"/>
    </row>
    <row r="13" spans="1:14" s="198" customFormat="1" ht="38.25" customHeight="1" x14ac:dyDescent="0.3">
      <c r="A13" s="196"/>
      <c r="B13" s="196" t="s">
        <v>166</v>
      </c>
      <c r="C13" s="126">
        <v>75.47</v>
      </c>
      <c r="D13" s="126">
        <v>22.79</v>
      </c>
      <c r="E13" s="126">
        <v>1.65</v>
      </c>
      <c r="F13" s="197">
        <v>0.09</v>
      </c>
      <c r="G13" s="127">
        <f t="shared" ref="G13:G18" si="0">C13+D13+E13+F13</f>
        <v>100</v>
      </c>
    </row>
    <row r="14" spans="1:14" s="198" customFormat="1" ht="36.75" customHeight="1" x14ac:dyDescent="0.3">
      <c r="A14" s="196"/>
      <c r="B14" s="196" t="s">
        <v>178</v>
      </c>
      <c r="C14" s="126">
        <v>75.13</v>
      </c>
      <c r="D14" s="126">
        <v>22.69</v>
      </c>
      <c r="E14" s="126">
        <v>2.0699999999999998</v>
      </c>
      <c r="F14" s="197">
        <v>0.11</v>
      </c>
      <c r="G14" s="127">
        <f t="shared" si="0"/>
        <v>99.999999999999986</v>
      </c>
    </row>
    <row r="15" spans="1:14" s="198" customFormat="1" ht="37.5" customHeight="1" x14ac:dyDescent="0.3">
      <c r="A15" s="196"/>
      <c r="B15" s="196" t="s">
        <v>179</v>
      </c>
      <c r="C15" s="126">
        <v>73.89</v>
      </c>
      <c r="D15" s="126">
        <v>22.31</v>
      </c>
      <c r="E15" s="126">
        <v>3.71</v>
      </c>
      <c r="F15" s="197">
        <v>0.09</v>
      </c>
      <c r="G15" s="127">
        <f t="shared" si="0"/>
        <v>100</v>
      </c>
    </row>
    <row r="16" spans="1:14" s="198" customFormat="1" ht="36.75" customHeight="1" x14ac:dyDescent="0.3">
      <c r="A16" s="196"/>
      <c r="B16" s="196" t="s">
        <v>148</v>
      </c>
      <c r="C16" s="126">
        <v>3.85</v>
      </c>
      <c r="D16" s="126">
        <v>1.1599999999999999</v>
      </c>
      <c r="E16" s="126">
        <v>94.98</v>
      </c>
      <c r="F16" s="197">
        <v>0.01</v>
      </c>
      <c r="G16" s="127">
        <f t="shared" si="0"/>
        <v>100.00000000000001</v>
      </c>
    </row>
    <row r="17" spans="1:7" s="198" customFormat="1" ht="52.5" customHeight="1" x14ac:dyDescent="0.3">
      <c r="A17" s="196"/>
      <c r="B17" s="196" t="s">
        <v>180</v>
      </c>
      <c r="C17" s="126">
        <v>76.11</v>
      </c>
      <c r="D17" s="126">
        <v>22.99</v>
      </c>
      <c r="E17" s="126">
        <v>0.79</v>
      </c>
      <c r="F17" s="197">
        <v>0.11</v>
      </c>
      <c r="G17" s="127">
        <f t="shared" si="0"/>
        <v>100</v>
      </c>
    </row>
    <row r="18" spans="1:7" s="198" customFormat="1" ht="23.25" customHeight="1" x14ac:dyDescent="0.3">
      <c r="A18" s="196"/>
      <c r="B18" s="196" t="s">
        <v>150</v>
      </c>
      <c r="C18" s="126">
        <v>74.959999999999994</v>
      </c>
      <c r="D18" s="126">
        <v>22.64</v>
      </c>
      <c r="E18" s="126">
        <v>2.2799999999999998</v>
      </c>
      <c r="F18" s="197">
        <v>0.12</v>
      </c>
      <c r="G18" s="127">
        <f t="shared" si="0"/>
        <v>100</v>
      </c>
    </row>
    <row r="19" spans="1:7" s="195" customFormat="1" ht="25.5" customHeight="1" x14ac:dyDescent="0.3">
      <c r="A19" s="192" t="s">
        <v>3</v>
      </c>
      <c r="B19" s="125" t="s">
        <v>4</v>
      </c>
      <c r="C19" s="193"/>
      <c r="D19" s="193"/>
      <c r="E19" s="193"/>
      <c r="F19" s="194"/>
      <c r="G19" s="199"/>
    </row>
    <row r="20" spans="1:7" s="198" customFormat="1" ht="36.75" customHeight="1" x14ac:dyDescent="0.3">
      <c r="A20" s="196"/>
      <c r="B20" s="196" t="s">
        <v>178</v>
      </c>
      <c r="C20" s="126">
        <v>74.12</v>
      </c>
      <c r="D20" s="126">
        <v>22.39</v>
      </c>
      <c r="E20" s="126">
        <v>3.38</v>
      </c>
      <c r="F20" s="197">
        <v>0.11</v>
      </c>
      <c r="G20" s="127">
        <f t="shared" ref="G20:G22" si="1">C20+D20+E20+F20</f>
        <v>100</v>
      </c>
    </row>
    <row r="21" spans="1:7" s="198" customFormat="1" ht="23.25" customHeight="1" x14ac:dyDescent="0.3">
      <c r="A21" s="196"/>
      <c r="B21" s="196" t="s">
        <v>150</v>
      </c>
      <c r="C21" s="126">
        <v>74.959999999999994</v>
      </c>
      <c r="D21" s="126">
        <v>22.64</v>
      </c>
      <c r="E21" s="126">
        <v>2.2799999999999998</v>
      </c>
      <c r="F21" s="197">
        <v>0.12</v>
      </c>
      <c r="G21" s="127">
        <f t="shared" si="1"/>
        <v>100</v>
      </c>
    </row>
    <row r="22" spans="1:7" s="198" customFormat="1" ht="54.75" customHeight="1" x14ac:dyDescent="0.3">
      <c r="A22" s="196"/>
      <c r="B22" s="196" t="s">
        <v>180</v>
      </c>
      <c r="C22" s="126">
        <v>76.11</v>
      </c>
      <c r="D22" s="126">
        <v>22.99</v>
      </c>
      <c r="E22" s="126">
        <v>0.79</v>
      </c>
      <c r="F22" s="197">
        <v>0.11</v>
      </c>
      <c r="G22" s="127">
        <f t="shared" si="1"/>
        <v>100</v>
      </c>
    </row>
    <row r="23" spans="1:7" s="195" customFormat="1" ht="24.75" customHeight="1" x14ac:dyDescent="0.3">
      <c r="A23" s="192" t="s">
        <v>5</v>
      </c>
      <c r="B23" s="125" t="s">
        <v>6</v>
      </c>
      <c r="C23" s="193"/>
      <c r="D23" s="193"/>
      <c r="E23" s="193"/>
      <c r="F23" s="194"/>
      <c r="G23" s="199"/>
    </row>
    <row r="24" spans="1:7" s="198" customFormat="1" ht="36" customHeight="1" x14ac:dyDescent="0.3">
      <c r="A24" s="196"/>
      <c r="B24" s="196" t="s">
        <v>178</v>
      </c>
      <c r="C24" s="126">
        <v>74.11</v>
      </c>
      <c r="D24" s="126">
        <v>22.38</v>
      </c>
      <c r="E24" s="126">
        <v>3.35</v>
      </c>
      <c r="F24" s="197">
        <v>0.16</v>
      </c>
      <c r="G24" s="127">
        <f t="shared" ref="G24:G26" si="2">C24+D24+E24+F24</f>
        <v>99.999999999999986</v>
      </c>
    </row>
    <row r="25" spans="1:7" s="198" customFormat="1" ht="23.25" customHeight="1" x14ac:dyDescent="0.3">
      <c r="A25" s="196"/>
      <c r="B25" s="196" t="s">
        <v>150</v>
      </c>
      <c r="C25" s="126">
        <v>74.959999999999994</v>
      </c>
      <c r="D25" s="126">
        <v>22.64</v>
      </c>
      <c r="E25" s="126">
        <v>2.2799999999999998</v>
      </c>
      <c r="F25" s="197">
        <v>0.12</v>
      </c>
      <c r="G25" s="127">
        <f t="shared" si="2"/>
        <v>100</v>
      </c>
    </row>
    <row r="26" spans="1:7" s="198" customFormat="1" ht="54.75" customHeight="1" x14ac:dyDescent="0.3">
      <c r="A26" s="196"/>
      <c r="B26" s="196" t="s">
        <v>180</v>
      </c>
      <c r="C26" s="126">
        <v>76.11</v>
      </c>
      <c r="D26" s="126">
        <v>22.99</v>
      </c>
      <c r="E26" s="126">
        <v>0.79</v>
      </c>
      <c r="F26" s="197">
        <v>0.11</v>
      </c>
      <c r="G26" s="127">
        <f t="shared" si="2"/>
        <v>100</v>
      </c>
    </row>
    <row r="27" spans="1:7" s="195" customFormat="1" ht="24.75" customHeight="1" x14ac:dyDescent="0.3">
      <c r="A27" s="192" t="s">
        <v>7</v>
      </c>
      <c r="B27" s="125" t="s">
        <v>8</v>
      </c>
      <c r="C27" s="193"/>
      <c r="D27" s="193"/>
      <c r="E27" s="193"/>
      <c r="F27" s="194"/>
      <c r="G27" s="199"/>
    </row>
    <row r="28" spans="1:7" s="198" customFormat="1" ht="33" customHeight="1" x14ac:dyDescent="0.3">
      <c r="A28" s="196"/>
      <c r="B28" s="196" t="s">
        <v>178</v>
      </c>
      <c r="C28" s="126">
        <v>74.48</v>
      </c>
      <c r="D28" s="126">
        <v>22.5</v>
      </c>
      <c r="E28" s="126">
        <v>2.83</v>
      </c>
      <c r="F28" s="197">
        <v>0.19</v>
      </c>
      <c r="G28" s="127">
        <f t="shared" ref="G28:G30" si="3">C28+D28+E28+F28</f>
        <v>100</v>
      </c>
    </row>
    <row r="29" spans="1:7" s="198" customFormat="1" ht="23.25" customHeight="1" x14ac:dyDescent="0.3">
      <c r="A29" s="196"/>
      <c r="B29" s="196" t="s">
        <v>150</v>
      </c>
      <c r="C29" s="126">
        <v>74.959999999999994</v>
      </c>
      <c r="D29" s="126">
        <v>22.64</v>
      </c>
      <c r="E29" s="126">
        <v>2.2799999999999998</v>
      </c>
      <c r="F29" s="197">
        <v>0.12</v>
      </c>
      <c r="G29" s="127">
        <f t="shared" si="3"/>
        <v>100</v>
      </c>
    </row>
    <row r="30" spans="1:7" s="198" customFormat="1" ht="54.75" customHeight="1" x14ac:dyDescent="0.3">
      <c r="A30" s="196"/>
      <c r="B30" s="196" t="s">
        <v>180</v>
      </c>
      <c r="C30" s="126">
        <v>76.11</v>
      </c>
      <c r="D30" s="126">
        <v>22.99</v>
      </c>
      <c r="E30" s="126">
        <v>0.79</v>
      </c>
      <c r="F30" s="197">
        <v>0.11</v>
      </c>
      <c r="G30" s="127">
        <f t="shared" si="3"/>
        <v>100</v>
      </c>
    </row>
    <row r="31" spans="1:7" s="195" customFormat="1" ht="25.5" customHeight="1" x14ac:dyDescent="0.3">
      <c r="A31" s="192" t="s">
        <v>9</v>
      </c>
      <c r="B31" s="125" t="s">
        <v>10</v>
      </c>
      <c r="C31" s="193"/>
      <c r="D31" s="193"/>
      <c r="E31" s="193"/>
      <c r="F31" s="194"/>
      <c r="G31" s="200"/>
    </row>
    <row r="32" spans="1:7" s="198" customFormat="1" ht="36.75" customHeight="1" x14ac:dyDescent="0.3">
      <c r="A32" s="196"/>
      <c r="B32" s="196" t="s">
        <v>178</v>
      </c>
      <c r="C32" s="126">
        <v>73.56</v>
      </c>
      <c r="D32" s="126">
        <v>22.22</v>
      </c>
      <c r="E32" s="126">
        <v>3.52</v>
      </c>
      <c r="F32" s="197">
        <v>0.7</v>
      </c>
      <c r="G32" s="127">
        <f t="shared" ref="G32:G34" si="4">C32+D32+E32+F32</f>
        <v>100</v>
      </c>
    </row>
    <row r="33" spans="1:7" s="198" customFormat="1" ht="23.25" customHeight="1" x14ac:dyDescent="0.3">
      <c r="A33" s="196"/>
      <c r="B33" s="196" t="s">
        <v>150</v>
      </c>
      <c r="C33" s="126">
        <v>74.959999999999994</v>
      </c>
      <c r="D33" s="126">
        <v>22.64</v>
      </c>
      <c r="E33" s="126">
        <v>2.2799999999999998</v>
      </c>
      <c r="F33" s="197">
        <v>0.12</v>
      </c>
      <c r="G33" s="127">
        <f t="shared" si="4"/>
        <v>100</v>
      </c>
    </row>
    <row r="34" spans="1:7" s="198" customFormat="1" ht="54.75" customHeight="1" x14ac:dyDescent="0.3">
      <c r="A34" s="196"/>
      <c r="B34" s="196" t="s">
        <v>180</v>
      </c>
      <c r="C34" s="126">
        <v>76.11</v>
      </c>
      <c r="D34" s="126">
        <v>22.99</v>
      </c>
      <c r="E34" s="126">
        <v>0.79</v>
      </c>
      <c r="F34" s="197">
        <v>0.11</v>
      </c>
      <c r="G34" s="127">
        <f t="shared" si="4"/>
        <v>100</v>
      </c>
    </row>
    <row r="35" spans="1:7" s="195" customFormat="1" ht="24" customHeight="1" x14ac:dyDescent="0.3">
      <c r="A35" s="192" t="s">
        <v>11</v>
      </c>
      <c r="B35" s="125" t="s">
        <v>12</v>
      </c>
      <c r="C35" s="193"/>
      <c r="D35" s="193"/>
      <c r="E35" s="193"/>
      <c r="F35" s="194"/>
      <c r="G35" s="200"/>
    </row>
    <row r="36" spans="1:7" s="198" customFormat="1" ht="36.75" customHeight="1" x14ac:dyDescent="0.3">
      <c r="A36" s="196"/>
      <c r="B36" s="196" t="s">
        <v>178</v>
      </c>
      <c r="C36" s="126">
        <v>75.180000000000007</v>
      </c>
      <c r="D36" s="126">
        <v>22.7</v>
      </c>
      <c r="E36" s="126">
        <v>1.65</v>
      </c>
      <c r="F36" s="197">
        <v>0.47</v>
      </c>
      <c r="G36" s="127">
        <f t="shared" ref="G36:G38" si="5">C36+D36+E36+F36</f>
        <v>100.00000000000001</v>
      </c>
    </row>
    <row r="37" spans="1:7" s="198" customFormat="1" ht="23.25" customHeight="1" x14ac:dyDescent="0.3">
      <c r="A37" s="196"/>
      <c r="B37" s="196" t="s">
        <v>150</v>
      </c>
      <c r="C37" s="126">
        <v>74.959999999999994</v>
      </c>
      <c r="D37" s="126">
        <v>22.64</v>
      </c>
      <c r="E37" s="126">
        <v>2.2799999999999998</v>
      </c>
      <c r="F37" s="197">
        <v>0.12</v>
      </c>
      <c r="G37" s="127">
        <f t="shared" si="5"/>
        <v>100</v>
      </c>
    </row>
    <row r="38" spans="1:7" s="198" customFormat="1" ht="54.75" customHeight="1" x14ac:dyDescent="0.3">
      <c r="A38" s="196"/>
      <c r="B38" s="196" t="s">
        <v>180</v>
      </c>
      <c r="C38" s="126">
        <v>76.11</v>
      </c>
      <c r="D38" s="126">
        <v>22.99</v>
      </c>
      <c r="E38" s="126">
        <v>0.79</v>
      </c>
      <c r="F38" s="197">
        <v>0.11</v>
      </c>
      <c r="G38" s="127">
        <f t="shared" si="5"/>
        <v>100</v>
      </c>
    </row>
    <row r="39" spans="1:7" s="195" customFormat="1" ht="23.25" customHeight="1" x14ac:dyDescent="0.3">
      <c r="A39" s="192" t="s">
        <v>13</v>
      </c>
      <c r="B39" s="125" t="s">
        <v>14</v>
      </c>
      <c r="C39" s="193"/>
      <c r="D39" s="193"/>
      <c r="E39" s="193"/>
      <c r="F39" s="194"/>
      <c r="G39" s="200"/>
    </row>
    <row r="40" spans="1:7" s="198" customFormat="1" ht="34.5" customHeight="1" x14ac:dyDescent="0.3">
      <c r="A40" s="196"/>
      <c r="B40" s="196" t="s">
        <v>178</v>
      </c>
      <c r="C40" s="126">
        <v>72.92</v>
      </c>
      <c r="D40" s="126">
        <v>22.02</v>
      </c>
      <c r="E40" s="126">
        <v>4.68</v>
      </c>
      <c r="F40" s="197">
        <v>0.38</v>
      </c>
      <c r="G40" s="127">
        <f t="shared" ref="G40:G42" si="6">C40+D40+E40+F40</f>
        <v>100</v>
      </c>
    </row>
    <row r="41" spans="1:7" s="198" customFormat="1" ht="23.25" customHeight="1" x14ac:dyDescent="0.3">
      <c r="A41" s="196"/>
      <c r="B41" s="196" t="s">
        <v>150</v>
      </c>
      <c r="C41" s="126">
        <v>74.959999999999994</v>
      </c>
      <c r="D41" s="126">
        <v>22.64</v>
      </c>
      <c r="E41" s="126">
        <v>2.2799999999999998</v>
      </c>
      <c r="F41" s="197">
        <v>0.12</v>
      </c>
      <c r="G41" s="127">
        <f t="shared" si="6"/>
        <v>100</v>
      </c>
    </row>
    <row r="42" spans="1:7" s="198" customFormat="1" ht="54.75" customHeight="1" x14ac:dyDescent="0.3">
      <c r="A42" s="196"/>
      <c r="B42" s="196" t="s">
        <v>180</v>
      </c>
      <c r="C42" s="126">
        <v>76.11</v>
      </c>
      <c r="D42" s="126">
        <v>22.99</v>
      </c>
      <c r="E42" s="126">
        <v>0.79</v>
      </c>
      <c r="F42" s="197">
        <v>0.11</v>
      </c>
      <c r="G42" s="127">
        <f t="shared" si="6"/>
        <v>100</v>
      </c>
    </row>
  </sheetData>
  <mergeCells count="6">
    <mergeCell ref="A6:G6"/>
    <mergeCell ref="A7:G7"/>
    <mergeCell ref="A9:A10"/>
    <mergeCell ref="B9:B10"/>
    <mergeCell ref="C9:F9"/>
    <mergeCell ref="G9:G10"/>
  </mergeCells>
  <pageMargins left="1.19" right="0.47244094488188981" top="0.38" bottom="0.3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табл1</vt:lpstr>
      <vt:lpstr>свод расходов с 01.07.13 для СК</vt:lpstr>
      <vt:lpstr>табл2</vt:lpstr>
      <vt:lpstr>табл3</vt:lpstr>
      <vt:lpstr>табл4</vt:lpstr>
      <vt:lpstr>табл5</vt:lpstr>
      <vt:lpstr>табл6</vt:lpstr>
      <vt:lpstr>табл7</vt:lpstr>
      <vt:lpstr>табл8</vt:lpstr>
      <vt:lpstr>табл9</vt:lpstr>
      <vt:lpstr>табл6!Область_печати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2015-02-12T23:16:09Z</dcterms:modified>
</cp:coreProperties>
</file>